
<file path=[Content_Types].xml><?xml version="1.0" encoding="utf-8"?>
<Types xmlns="http://schemas.openxmlformats.org/package/2006/content-types">
  <Override PartName="/_rels/.rels" ContentType="application/vnd.openxmlformats-package.relationship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drawings/vmlDrawing1.vml" ContentType="application/vnd.openxmlformats-officedocument.vmlDrawing"/>
  <Override PartName="/xl/drawings/drawing1.xml" ContentType="application/vnd.openxmlformats-officedocument.drawing+xml"/>
  <Override PartName="/xl/comments1.xml" ContentType="application/vnd.openxmlformats-officedocument.spreadsheetml.comments+xml"/>
  <Override PartName="/xl/sharedStrings.xml" ContentType="application/vnd.openxmlformats-officedocument.spreadsheetml.sharedStrings+xml"/>
  <Override PartName="/xl/worksheets/_rels/sheet1.xml.rels" ContentType="application/vnd.openxmlformats-package.relationships+xml"/>
  <Override PartName="/xl/worksheets/sheet1.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600" firstSheet="0" activeTab="0"/>
  </bookViews>
  <sheets>
    <sheet name="BalloonLoan" sheetId="1" state="visible" r:id="rId2"/>
  </sheets>
  <definedNames>
    <definedName function="false" hidden="false" localSheetId="0" name="_xlnm.Print_Area" vbProcedure="false">BalloonLoan!$A$1,BalloonLoan!$C$23,BalloonLoan!$D$9</definedName>
    <definedName function="false" hidden="false" localSheetId="0" name="Excel_BuiltIn_Print_Area" vbProcedure="false">OFFSET(BalloonLoan!$A$1,0,0,ROW(BalloonLoan!$C$23)+BalloonLoan!$D$9+1,8)</definedName>
  </definedNames>
  <calcPr iterateCount="100" refMode="A1" iterate="false" iterateDelta="0.001"/>
</workbook>
</file>

<file path=xl/comments1.xml><?xml version="1.0" encoding="utf-8"?>
<comments xmlns="http://schemas.openxmlformats.org/spreadsheetml/2006/main" xmlns:xdr="http://schemas.openxmlformats.org/drawingml/2006/spreadsheetDrawing">
  <authors>
    <author/>
  </authors>
  <commentList>
    <comment ref="C8" authorId="0">
      <text>
        <r>
          <rPr>
            <b val="true"/>
            <sz val="8"/>
            <color rgb="FF000000"/>
            <rFont val="Tahoma"/>
            <family val="2"/>
          </rPr>
          <t xml:space="preserve">Amortization Period
</t>
        </r>
        <r>
          <rPr>
            <sz val="8"/>
            <color rgb="FF000000"/>
            <rFont val="Tahoma"/>
            <family val="2"/>
          </rPr>
          <t xml:space="preserve">This represents the </t>
        </r>
        <r>
          <rPr>
            <b val="true"/>
            <sz val="8"/>
            <color rgb="FF000000"/>
            <rFont val="Tahoma"/>
            <family val="2"/>
          </rPr>
          <t xml:space="preserve">term</t>
        </r>
        <r>
          <rPr>
            <sz val="8"/>
            <color rgb="FF000000"/>
            <rFont val="Tahoma"/>
            <family val="2"/>
          </rPr>
          <t xml:space="preserve"> or period of the loan. If the loan is a 3-year loan, then your monthly payment schedule is based upon a simple 3-year loan calculation. The idea is to make a </t>
        </r>
        <r>
          <rPr>
            <b val="true"/>
            <sz val="8"/>
            <color rgb="FF000000"/>
            <rFont val="Tahoma"/>
            <family val="2"/>
          </rPr>
          <t xml:space="preserve">balloon payment</t>
        </r>
        <r>
          <rPr>
            <sz val="8"/>
            <color rgb="FF000000"/>
            <rFont val="Tahoma"/>
            <family val="2"/>
          </rPr>
          <t xml:space="preserve"> before the end of the loan period in order to reduce the amount of total interest that you need to pay, while allowing you to have low monthly payments initially. This requires discipline and planning to ensure that you will have the necessary cash to pay the balloon amount.</t>
        </r>
      </text>
    </comment>
    <comment ref="C9" authorId="0">
      <text>
        <r>
          <rPr>
            <b val="true"/>
            <sz val="8"/>
            <color rgb="FF000000"/>
            <rFont val="Tahoma"/>
            <family val="2"/>
          </rPr>
          <t xml:space="preserve"># of Regular Payments:
</t>
        </r>
        <r>
          <rPr>
            <sz val="8"/>
            <color rgb="FF000000"/>
            <rFont val="Tahoma"/>
            <family val="2"/>
          </rPr>
          <t xml:space="preserve">The number of months in which you make regular monthly payments. If you enter "12", then this means you will make regular monthly payments for 12 months and at the end of the 13th month, your final balloon payment is due.
</t>
        </r>
        <r>
          <rPr>
            <b val="true"/>
            <sz val="8"/>
            <color rgb="FF000000"/>
            <rFont val="Tahoma"/>
            <family val="2"/>
          </rPr>
          <t xml:space="preserve">Example:</t>
        </r>
        <r>
          <rPr>
            <sz val="8"/>
            <color rgb="FF000000"/>
            <rFont val="Tahoma"/>
            <family val="2"/>
          </rPr>
          <t xml:space="preserve"> If you plan to make a balloon payment at the end of the first year, enter "11" months in this field, so that the balloon payment occurs on the 12th month.</t>
        </r>
      </text>
    </comment>
    <comment ref="C10" authorId="0">
      <text>
        <r>
          <rPr>
            <b val="true"/>
            <sz val="8"/>
            <color rgb="FF000000"/>
            <rFont val="Tahoma"/>
            <family val="2"/>
          </rPr>
          <t xml:space="preserve">Begin Date:
</t>
        </r>
        <r>
          <rPr>
            <sz val="8"/>
            <color rgb="FF000000"/>
            <rFont val="Tahoma"/>
            <family val="2"/>
          </rPr>
          <t xml:space="preserve">The first payment will be made 1 month after the Begin Date.</t>
        </r>
      </text>
    </comment>
    <comment ref="C14" authorId="0">
      <text>
        <r>
          <rPr>
            <b val="true"/>
            <sz val="8"/>
            <color rgb="FF000000"/>
            <rFont val="Tahoma"/>
            <family val="2"/>
          </rPr>
          <t xml:space="preserve">Monthly Payment:
</t>
        </r>
        <r>
          <rPr>
            <sz val="8"/>
            <color rgb="FF000000"/>
            <rFont val="Tahoma"/>
            <family val="2"/>
          </rPr>
          <t xml:space="preserve">This is your regular payment amount, rounded to the nearest cent.</t>
        </r>
      </text>
    </comment>
    <comment ref="C15" authorId="0">
      <text>
        <r>
          <rPr>
            <b val="true"/>
            <sz val="8"/>
            <color rgb="FF000000"/>
            <rFont val="Tahoma"/>
            <family val="2"/>
          </rPr>
          <t xml:space="preserve">Balloon Payment:
</t>
        </r>
        <r>
          <rPr>
            <sz val="8"/>
            <color rgb="FF000000"/>
            <rFont val="Tahoma"/>
            <family val="2"/>
          </rPr>
          <t xml:space="preserve">This value is an estimate based upon some built-in Excel functions. It does NOT take rounding of the regular payment into account.</t>
        </r>
      </text>
    </comment>
    <comment ref="C16" authorId="0">
      <text>
        <r>
          <rPr>
            <b val="true"/>
            <sz val="8"/>
            <color rgb="FF000000"/>
            <rFont val="Tahoma"/>
            <family val="2"/>
          </rPr>
          <t xml:space="preserve">Balloon Payment w/Rounding:
</t>
        </r>
        <r>
          <rPr>
            <sz val="8"/>
            <color rgb="FF000000"/>
            <rFont val="Tahoma"/>
            <family val="2"/>
          </rPr>
          <t xml:space="preserve">This value is based upon the Amortization Schedule, which takes into account the fact that the regular payment and the interest are rounded to the nearest cent.</t>
        </r>
      </text>
    </comment>
    <comment ref="F22" authorId="0">
      <text>
        <r>
          <rPr>
            <b val="true"/>
            <sz val="8"/>
            <color rgb="FF000000"/>
            <rFont val="Tahoma"/>
            <family val="2"/>
          </rPr>
          <t xml:space="preserve">Interest
</t>
        </r>
        <r>
          <rPr>
            <sz val="8"/>
            <color rgb="FF000000"/>
            <rFont val="Tahoma"/>
            <family val="2"/>
          </rPr>
          <t xml:space="preserve">This value is rounded to the nearest cent.</t>
        </r>
      </text>
    </comment>
    <comment ref="G1" authorId="0">
      <text>
        <r>
          <rPr>
            <b val="true"/>
            <u val="single"/>
            <sz val="8"/>
            <color rgb="FF000000"/>
            <rFont val="Tahoma"/>
            <family val="2"/>
          </rPr>
          <t xml:space="preserve">Limited Use Policy
</t>
        </r>
        <r>
          <rPr>
            <sz val="8"/>
            <color rgb="FF000000"/>
            <rFont val="Tahoma"/>
            <family val="2"/>
          </rPr>
          <t xml:space="preserve">The spreadsheet is for your personal use only. You may customize it to suit your needs, but it may not be sold, distributed, or placed on a public server (i.e. the internet), without the written consent of Vertex42 LLC.
</t>
        </r>
        <r>
          <rPr>
            <b val="true"/>
            <u val="single"/>
            <sz val="8"/>
            <color rgb="FF000000"/>
            <rFont val="Tahoma"/>
            <family val="2"/>
          </rPr>
          <t xml:space="preserve">
No Warranties
</t>
        </r>
        <r>
          <rPr>
            <sz val="8"/>
            <color rgb="FF000000"/>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Some states do not allow the limitation or exclusion of liability for incidental or consequential damages, so the above limitation may not apply to you.
</t>
        </r>
        <r>
          <rPr>
            <b val="true"/>
            <u val="single"/>
            <sz val="8"/>
            <color rgb="FF000000"/>
            <rFont val="Tahoma"/>
            <family val="2"/>
          </rPr>
          <t xml:space="preserve">Limitation of Liability
</t>
        </r>
        <r>
          <rPr>
            <sz val="8"/>
            <color rgb="FF000000"/>
            <rFont val="Tahoma"/>
            <family val="2"/>
          </rPr>
          <t xml:space="preserve">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Somes states do not allow the limitation or exclusion of liability for incidental or consequential damages, so the above limitation may not apply to you.
</t>
        </r>
      </text>
    </comment>
    <comment ref="H1" authorId="0">
      <text>
        <r>
          <rPr>
            <b val="true"/>
            <sz val="8"/>
            <color rgb="FF000000"/>
            <rFont val="Tahoma"/>
            <family val="2"/>
          </rPr>
          <t xml:space="preserve">Revision History:
</t>
        </r>
        <r>
          <rPr>
            <sz val="8"/>
            <color rgb="FF000000"/>
            <rFont val="Tahoma"/>
            <family val="2"/>
          </rPr>
          <t xml:space="preserve">1.3 Accounts for rounding
1.2 Modified format
1.1 Added interest-only option.
1.0 Original version.</t>
        </r>
      </text>
    </comment>
  </commentList>
</comments>
</file>

<file path=xl/sharedStrings.xml><?xml version="1.0" encoding="utf-8"?>
<sst xmlns="http://schemas.openxmlformats.org/spreadsheetml/2006/main" count="33" uniqueCount="30">
  <si>
    <t>Balloon Payment Loan Schedule Calculator</t>
  </si>
  <si>
    <t>© 2005 Vertex42 LLC</t>
  </si>
  <si>
    <t>v. 1.3</t>
  </si>
  <si>
    <t>Download from Vertex42.com</t>
  </si>
  <si>
    <t>Inputs</t>
  </si>
  <si>
    <t>Assumptions</t>
  </si>
  <si>
    <t>* Interest compounds monthly</t>
  </si>
  <si>
    <t>Loan Amount</t>
  </si>
  <si>
    <t>* Payments made at end of month</t>
  </si>
  <si>
    <t>Annual Interest Rate</t>
  </si>
  <si>
    <t>* Balloon amount paid a month after the</t>
  </si>
  <si>
    <t>Amortization Period</t>
  </si>
  <si>
    <t>months</t>
  </si>
  <si>
    <t>last regular monthly payment</t>
  </si>
  <si>
    <t># of Regular Payments</t>
  </si>
  <si>
    <t>Begin Date</t>
  </si>
  <si>
    <t>Summary</t>
  </si>
  <si>
    <t>Monthly Payment</t>
  </si>
  <si>
    <t>Balloon Payment</t>
  </si>
  <si>
    <t>Balloon Payment w/Rounding</t>
  </si>
  <si>
    <t>Total Payments</t>
  </si>
  <si>
    <t>Total Interest Paid</t>
  </si>
  <si>
    <t>Amortization Schedule</t>
  </si>
  <si>
    <t>Month</t>
  </si>
  <si>
    <t>Date</t>
  </si>
  <si>
    <t>Payment</t>
  </si>
  <si>
    <t>Interest</t>
  </si>
  <si>
    <t>Principal</t>
  </si>
  <si>
    <t>Balance</t>
  </si>
  <si>
    <t>-</t>
  </si>
</sst>
</file>

<file path=xl/styles.xml><?xml version="1.0" encoding="utf-8"?>
<styleSheet xmlns="http://schemas.openxmlformats.org/spreadsheetml/2006/main">
  <numFmts count="10">
    <numFmt numFmtId="164" formatCode="GENERAL"/>
    <numFmt numFmtId="165" formatCode="_(\$* #,##0.00_);_(\$* \(#,##0.00\);_(\$* \-??_);_(@_)"/>
    <numFmt numFmtId="166" formatCode="\$#,##0"/>
    <numFmt numFmtId="167" formatCode="0%"/>
    <numFmt numFmtId="168" formatCode="0.00%"/>
    <numFmt numFmtId="169" formatCode="DD/MM/YYYY"/>
    <numFmt numFmtId="170" formatCode="\$#,##0.00_);[RED]&quot;($&quot;#,##0.00\)"/>
    <numFmt numFmtId="171" formatCode="_(&quot;$ &quot;#,##0.00_);_(&quot;$ (&quot;#,##0.00\);_(&quot;$ -&quot;??_);_(@_)"/>
    <numFmt numFmtId="172" formatCode="_(&quot;$ &quot;#,##0_);_(&quot;$ (&quot;#,##0\);_(&quot;$ -&quot;??_);_(@_)"/>
    <numFmt numFmtId="173" formatCode="#,##0.00"/>
  </numFmts>
  <fonts count="15">
    <font>
      <sz val="10"/>
      <name val="Tahoma"/>
      <family val="2"/>
    </font>
    <font>
      <sz val="10"/>
      <name val="Arial"/>
      <family val="0"/>
    </font>
    <font>
      <sz val="10"/>
      <name val="Arial"/>
      <family val="0"/>
    </font>
    <font>
      <sz val="10"/>
      <name val="Arial"/>
      <family val="0"/>
    </font>
    <font>
      <b val="true"/>
      <sz val="14"/>
      <color rgb="FFFFFFFF"/>
      <name val="Tahoma"/>
      <family val="2"/>
    </font>
    <font>
      <u val="single"/>
      <sz val="8"/>
      <color rgb="FFFFFFFF"/>
      <name val="Tahoma"/>
      <family val="2"/>
    </font>
    <font>
      <u val="single"/>
      <sz val="10"/>
      <color rgb="FF0000FF"/>
      <name val="Verdana"/>
      <family val="2"/>
    </font>
    <font>
      <sz val="8"/>
      <color rgb="FFFFFFFF"/>
      <name val="Tahoma"/>
      <family val="2"/>
    </font>
    <font>
      <u val="single"/>
      <sz val="8"/>
      <color rgb="FF0000FF"/>
      <name val="Verdana"/>
      <family val="2"/>
    </font>
    <font>
      <b val="true"/>
      <sz val="10"/>
      <name val="Tahoma"/>
      <family val="2"/>
    </font>
    <font>
      <sz val="8"/>
      <name val="Tahoma"/>
      <family val="2"/>
    </font>
    <font>
      <b val="true"/>
      <sz val="12"/>
      <name val="Tahoma"/>
      <family val="2"/>
    </font>
    <font>
      <b val="true"/>
      <sz val="8"/>
      <color rgb="FF000000"/>
      <name val="Tahoma"/>
      <family val="2"/>
    </font>
    <font>
      <sz val="8"/>
      <color rgb="FF000000"/>
      <name val="Tahoma"/>
      <family val="2"/>
    </font>
    <font>
      <b val="true"/>
      <u val="single"/>
      <sz val="8"/>
      <color rgb="FF000000"/>
      <name val="Tahoma"/>
      <family val="2"/>
    </font>
  </fonts>
  <fills count="7">
    <fill>
      <patternFill patternType="none"/>
    </fill>
    <fill>
      <patternFill patternType="gray125"/>
    </fill>
    <fill>
      <patternFill patternType="solid">
        <fgColor rgb="FF27592B"/>
        <bgColor rgb="FF3B8741"/>
      </patternFill>
    </fill>
    <fill>
      <patternFill patternType="solid">
        <fgColor rgb="FFE4F3E6"/>
        <bgColor rgb="FFCCFFFF"/>
      </patternFill>
    </fill>
    <fill>
      <patternFill patternType="solid">
        <fgColor rgb="FFFFFFCC"/>
        <bgColor rgb="FFFFFFFF"/>
      </patternFill>
    </fill>
    <fill>
      <patternFill patternType="solid">
        <fgColor rgb="FFBCE1BF"/>
        <bgColor rgb="FFCCCCFF"/>
      </patternFill>
    </fill>
    <fill>
      <patternFill patternType="solid">
        <fgColor rgb="FFB2B2B2"/>
        <bgColor rgb="FF83C989"/>
      </patternFill>
    </fill>
  </fills>
  <borders count="5">
    <border diagonalUp="false" diagonalDown="false">
      <left/>
      <right/>
      <top/>
      <bottom/>
      <diagonal/>
    </border>
    <border diagonalUp="false" diagonalDown="false">
      <left/>
      <right/>
      <top/>
      <bottom style="medium">
        <color rgb="FF83C989"/>
      </bottom>
      <diagonal/>
    </border>
    <border diagonalUp="false" diagonalDown="false">
      <left/>
      <right/>
      <top/>
      <bottom style="thin">
        <color rgb="FF83C989"/>
      </bottom>
      <diagonal/>
    </border>
    <border diagonalUp="false" diagonalDown="false">
      <left style="thin">
        <color rgb="FF83C989"/>
      </left>
      <right style="thin">
        <color rgb="FF83C989"/>
      </right>
      <top style="thin">
        <color rgb="FF83C989"/>
      </top>
      <bottom style="thin">
        <color rgb="FF83C989"/>
      </bottom>
      <diagonal/>
    </border>
    <border diagonalUp="false" diagonalDown="false">
      <left/>
      <right/>
      <top/>
      <bottom style="medium">
        <color rgb="FF3B8741"/>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165" fontId="0" fillId="0" borderId="0" applyFont="true" applyBorder="false" applyAlignment="false" applyProtection="false"/>
    <xf numFmtId="42" fontId="1" fillId="0" borderId="0" applyFont="true" applyBorder="false" applyAlignment="false" applyProtection="false"/>
    <xf numFmtId="167" fontId="0" fillId="0" borderId="0" applyFont="true" applyBorder="false" applyAlignment="false" applyProtection="false"/>
    <xf numFmtId="164" fontId="6" fillId="0" borderId="0" applyFont="true" applyBorder="false" applyAlignment="false" applyProtection="false"/>
  </cellStyleXfs>
  <cellXfs count="39">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true">
      <alignment horizontal="general" vertical="bottom" textRotation="0" wrapText="false" indent="0" shrinkToFit="false"/>
      <protection locked="true" hidden="false"/>
    </xf>
    <xf numFmtId="164" fontId="4" fillId="2" borderId="0" xfId="0" applyFont="true" applyBorder="false" applyAlignment="true" applyProtection="true">
      <alignment horizontal="general" vertical="center" textRotation="0" wrapText="false" indent="0" shrinkToFit="false"/>
      <protection locked="true" hidden="false"/>
    </xf>
    <xf numFmtId="164" fontId="0" fillId="2" borderId="0" xfId="0" applyFont="true" applyBorder="false" applyAlignment="false" applyProtection="true">
      <alignment horizontal="general" vertical="bottom" textRotation="0" wrapText="false" indent="0" shrinkToFit="false"/>
      <protection locked="true" hidden="false"/>
    </xf>
    <xf numFmtId="164" fontId="5" fillId="2" borderId="0" xfId="20" applyFont="true" applyBorder="true" applyAlignment="true" applyProtection="true">
      <alignment horizontal="right" vertical="bottom" textRotation="0" wrapText="false" indent="0" shrinkToFit="false"/>
      <protection locked="true" hidden="false"/>
    </xf>
    <xf numFmtId="164" fontId="7" fillId="2" borderId="0" xfId="0" applyFont="true" applyBorder="false" applyAlignment="true" applyProtection="true">
      <alignment horizontal="right" vertical="bottom" textRotation="0" wrapText="false" indent="0" shrinkToFit="false"/>
      <protection locked="true" hidden="false"/>
    </xf>
    <xf numFmtId="164" fontId="0" fillId="0" borderId="0" xfId="0" applyFont="true" applyBorder="false" applyAlignment="false" applyProtection="true">
      <alignment horizontal="general" vertical="bottom" textRotation="0" wrapText="false" indent="0" shrinkToFit="false"/>
      <protection locked="true" hidden="false"/>
    </xf>
    <xf numFmtId="164" fontId="8" fillId="0" borderId="0" xfId="20" applyFont="true" applyBorder="true" applyAlignment="true" applyProtection="true">
      <alignment horizontal="left" vertical="bottom" textRotation="0" wrapText="false" indent="0" shrinkToFit="false"/>
      <protection locked="true" hidden="false"/>
    </xf>
    <xf numFmtId="164" fontId="9" fillId="3" borderId="1" xfId="0" applyFont="true" applyBorder="true" applyAlignment="true" applyProtection="true">
      <alignment horizontal="left" vertical="center" textRotation="0" wrapText="false" indent="1" shrinkToFit="false"/>
      <protection locked="true" hidden="false"/>
    </xf>
    <xf numFmtId="164" fontId="0" fillId="3" borderId="2" xfId="0" applyFont="true" applyBorder="true" applyAlignment="false" applyProtection="true">
      <alignment horizontal="general" vertical="bottom" textRotation="0" wrapText="false" indent="0" shrinkToFit="false"/>
      <protection locked="true" hidden="false"/>
    </xf>
    <xf numFmtId="164" fontId="0" fillId="0" borderId="0" xfId="0" applyFont="true" applyBorder="false" applyAlignment="true" applyProtection="true">
      <alignment horizontal="right" vertical="bottom" textRotation="0" wrapText="false" indent="1" shrinkToFit="false"/>
      <protection locked="true" hidden="false"/>
    </xf>
    <xf numFmtId="166" fontId="0" fillId="4" borderId="3" xfId="17" applyFont="true" applyBorder="true" applyAlignment="true" applyProtection="true">
      <alignment horizontal="right" vertical="bottom" textRotation="0" wrapText="false" indent="1" shrinkToFit="false"/>
      <protection locked="false" hidden="false"/>
    </xf>
    <xf numFmtId="168" fontId="0" fillId="4" borderId="3" xfId="19" applyFont="true" applyBorder="true" applyAlignment="true" applyProtection="true">
      <alignment horizontal="right" vertical="bottom" textRotation="0" wrapText="false" indent="1" shrinkToFit="false"/>
      <protection locked="false" hidden="false"/>
    </xf>
    <xf numFmtId="164" fontId="0" fillId="4" borderId="3" xfId="0" applyFont="true" applyBorder="true" applyAlignment="true" applyProtection="true">
      <alignment horizontal="right" vertical="bottom" textRotation="0" wrapText="false" indent="1" shrinkToFit="false"/>
      <protection locked="false" hidden="false"/>
    </xf>
    <xf numFmtId="169" fontId="0" fillId="4" borderId="3" xfId="0" applyFont="true" applyBorder="true" applyAlignment="true" applyProtection="true">
      <alignment horizontal="right" vertical="bottom" textRotation="0" wrapText="false" indent="1" shrinkToFit="false"/>
      <protection locked="false" hidden="false"/>
    </xf>
    <xf numFmtId="164" fontId="9" fillId="3" borderId="1" xfId="0" applyFont="true" applyBorder="true" applyAlignment="true" applyProtection="true">
      <alignment horizontal="center" vertical="bottom" textRotation="0" wrapText="true" indent="0" shrinkToFit="false"/>
      <protection locked="true" hidden="false"/>
    </xf>
    <xf numFmtId="170" fontId="0" fillId="3" borderId="0" xfId="0" applyFont="true" applyBorder="true" applyAlignment="false" applyProtection="true">
      <alignment horizontal="general" vertical="bottom" textRotation="0" wrapText="false" indent="0" shrinkToFit="false"/>
      <protection locked="true" hidden="false"/>
    </xf>
    <xf numFmtId="164" fontId="0" fillId="0" borderId="0" xfId="0" applyFont="true" applyBorder="false" applyAlignment="false" applyProtection="true">
      <alignment horizontal="general" vertical="bottom" textRotation="0" wrapText="false" indent="0" shrinkToFit="false"/>
      <protection locked="true" hidden="false"/>
    </xf>
    <xf numFmtId="165" fontId="0" fillId="3" borderId="0" xfId="0" applyFont="true" applyBorder="true" applyAlignment="false" applyProtection="true">
      <alignment horizontal="general" vertical="bottom" textRotation="0" wrapText="false" indent="0" shrinkToFit="false"/>
      <protection locked="true" hidden="false"/>
    </xf>
    <xf numFmtId="165" fontId="9" fillId="3" borderId="0" xfId="0" applyFont="true" applyBorder="true" applyAlignment="false" applyProtection="true">
      <alignment horizontal="general" vertical="bottom" textRotation="0" wrapText="false" indent="0" shrinkToFit="false"/>
      <protection locked="true" hidden="false"/>
    </xf>
    <xf numFmtId="170" fontId="0" fillId="0" borderId="0" xfId="0" applyFont="true" applyBorder="false" applyAlignment="false" applyProtection="true">
      <alignment horizontal="general" vertical="bottom" textRotation="0" wrapText="false" indent="0" shrinkToFit="false"/>
      <protection locked="true" hidden="false"/>
    </xf>
    <xf numFmtId="165" fontId="0" fillId="3" borderId="0" xfId="0" applyFont="true" applyBorder="false" applyAlignment="false" applyProtection="true">
      <alignment horizontal="general" vertical="bottom" textRotation="0" wrapText="false" indent="0" shrinkToFit="false"/>
      <protection locked="true" hidden="false"/>
    </xf>
    <xf numFmtId="165" fontId="0" fillId="0" borderId="0" xfId="0" applyFont="true" applyBorder="false" applyAlignment="false" applyProtection="true">
      <alignment horizontal="general" vertical="bottom" textRotation="0" wrapText="false" indent="0" shrinkToFit="false"/>
      <protection locked="true" hidden="false"/>
    </xf>
    <xf numFmtId="170" fontId="0" fillId="0" borderId="0" xfId="0" applyFont="true" applyBorder="false" applyAlignment="false" applyProtection="true">
      <alignment horizontal="general" vertical="bottom" textRotation="0" wrapText="false" indent="0" shrinkToFit="false"/>
      <protection locked="true" hidden="false"/>
    </xf>
    <xf numFmtId="171" fontId="10" fillId="0" borderId="0" xfId="0" applyFont="true" applyBorder="false" applyAlignment="false" applyProtection="true">
      <alignment horizontal="general" vertical="bottom" textRotation="0" wrapText="false" indent="0" shrinkToFit="false"/>
      <protection locked="true" hidden="false"/>
    </xf>
    <xf numFmtId="164" fontId="11" fillId="0" borderId="0" xfId="0" applyFont="true" applyBorder="true" applyAlignment="true" applyProtection="true">
      <alignment horizontal="center" vertical="bottom" textRotation="0" wrapText="false" indent="0" shrinkToFit="false"/>
      <protection locked="true" hidden="false"/>
    </xf>
    <xf numFmtId="164" fontId="9" fillId="5" borderId="4" xfId="0" applyFont="true" applyBorder="true" applyAlignment="true" applyProtection="true">
      <alignment horizontal="center" vertical="center" textRotation="0" wrapText="true" indent="0" shrinkToFit="false"/>
      <protection locked="true" hidden="false"/>
    </xf>
    <xf numFmtId="164" fontId="9" fillId="5" borderId="4" xfId="0" applyFont="true" applyBorder="true" applyAlignment="true" applyProtection="true">
      <alignment horizontal="right" vertical="center" textRotation="0" wrapText="false" indent="0" shrinkToFit="false"/>
      <protection locked="true" hidden="false"/>
    </xf>
    <xf numFmtId="164" fontId="9" fillId="5" borderId="4" xfId="0" applyFont="true" applyBorder="true" applyAlignment="true" applyProtection="true">
      <alignment horizontal="right" vertical="center" textRotation="0" wrapText="true" indent="0" shrinkToFit="false"/>
      <protection locked="true" hidden="false"/>
    </xf>
    <xf numFmtId="164" fontId="10" fillId="3" borderId="0" xfId="0" applyFont="true" applyBorder="false" applyAlignment="true" applyProtection="true">
      <alignment horizontal="center" vertical="bottom" textRotation="0" wrapText="false" indent="0" shrinkToFit="false"/>
      <protection locked="true" hidden="false"/>
    </xf>
    <xf numFmtId="169" fontId="10" fillId="3" borderId="0" xfId="0" applyFont="true" applyBorder="false" applyAlignment="true" applyProtection="true">
      <alignment horizontal="center" vertical="bottom" textRotation="0" wrapText="false" indent="0" shrinkToFit="false"/>
      <protection locked="true" hidden="false"/>
    </xf>
    <xf numFmtId="172" fontId="10" fillId="3" borderId="0" xfId="0" applyFont="true" applyBorder="false" applyAlignment="true" applyProtection="true">
      <alignment horizontal="center" vertical="bottom" textRotation="0" wrapText="false" indent="0" shrinkToFit="false"/>
      <protection locked="true" hidden="false"/>
    </xf>
    <xf numFmtId="172" fontId="0" fillId="3" borderId="0" xfId="0" applyFont="true" applyBorder="false" applyAlignment="true" applyProtection="true">
      <alignment horizontal="center" vertical="bottom" textRotation="0" wrapText="false" indent="0" shrinkToFit="false"/>
      <protection locked="true" hidden="false"/>
    </xf>
    <xf numFmtId="165" fontId="10" fillId="3" borderId="0" xfId="0" applyFont="true" applyBorder="false" applyAlignment="false" applyProtection="true">
      <alignment horizontal="general" vertical="bottom" textRotation="0" wrapText="false" indent="0" shrinkToFit="false"/>
      <protection locked="true" hidden="false"/>
    </xf>
    <xf numFmtId="172" fontId="0" fillId="0" borderId="0" xfId="0" applyFont="true" applyBorder="false" applyAlignment="false" applyProtection="true">
      <alignment horizontal="general" vertical="bottom" textRotation="0" wrapText="false" indent="0" shrinkToFit="false"/>
      <protection locked="true" hidden="false"/>
    </xf>
    <xf numFmtId="164" fontId="10" fillId="0" borderId="0" xfId="0" applyFont="true" applyBorder="false" applyAlignment="true" applyProtection="true">
      <alignment horizontal="center" vertical="bottom" textRotation="0" wrapText="false" indent="0" shrinkToFit="false"/>
      <protection locked="true" hidden="false"/>
    </xf>
    <xf numFmtId="169" fontId="10" fillId="0" borderId="0" xfId="0" applyFont="true" applyBorder="false" applyAlignment="true" applyProtection="true">
      <alignment horizontal="center" vertical="bottom" textRotation="0" wrapText="false" indent="0" shrinkToFit="false"/>
      <protection locked="true" hidden="false"/>
    </xf>
    <xf numFmtId="173" fontId="10" fillId="0" borderId="0" xfId="0" applyFont="true" applyBorder="false" applyAlignment="true" applyProtection="true">
      <alignment horizontal="right" vertical="bottom" textRotation="0" wrapText="false" indent="0" shrinkToFit="false"/>
      <protection locked="true" hidden="false"/>
    </xf>
    <xf numFmtId="164" fontId="0" fillId="6" borderId="0" xfId="0" applyFont="true" applyBorder="false" applyAlignment="false" applyProtection="true">
      <alignment horizontal="general" vertical="bottom" textRotation="0" wrapText="false" indent="0" shrinkToFit="false"/>
      <protection locked="true" hidden="false"/>
    </xf>
  </cellXfs>
  <cellStyles count="7">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unknown*" xfId="20" builtinId="8" customBuiltin="false"/>
  </cellStyles>
  <dxfs count="2">
    <dxf>
      <font>
        <b val="true"/>
        <sz val="10"/>
        <color rgb="FF003366"/>
        <name val="Tahoma"/>
        <family val="2"/>
      </font>
      <fill>
        <patternFill>
          <bgColor rgb="FFE4F3E6"/>
        </patternFill>
      </fill>
    </dxf>
    <dxf>
      <font>
        <b val="true"/>
        <sz val="10"/>
        <color rgb="FF182C63"/>
        <name val="Tahoma"/>
        <family val="2"/>
      </font>
      <fill>
        <patternFill>
          <bgColor rgb="FFE4F3E6"/>
        </patternFill>
      </fill>
    </dxf>
  </dxf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2B2B2"/>
      <rgbColor rgb="FF808080"/>
      <rgbColor rgb="FF9999FF"/>
      <rgbColor rgb="FF993366"/>
      <rgbColor rgb="FFFFFFCC"/>
      <rgbColor rgb="FFE4F3E6"/>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BCE1BF"/>
      <rgbColor rgb="FFFFFF99"/>
      <rgbColor rgb="FF99CCFF"/>
      <rgbColor rgb="FFFF99CC"/>
      <rgbColor rgb="FFCC99FF"/>
      <rgbColor rgb="FFFFCC99"/>
      <rgbColor rgb="FF3366FF"/>
      <rgbColor rgb="FF33CCCC"/>
      <rgbColor rgb="FF99CC00"/>
      <rgbColor rgb="FFFFCC00"/>
      <rgbColor rgb="FFFF9900"/>
      <rgbColor rgb="FFFF6600"/>
      <rgbColor rgb="FF666699"/>
      <rgbColor rgb="FF83C989"/>
      <rgbColor rgb="FF003366"/>
      <rgbColor rgb="FF3B8741"/>
      <rgbColor rgb="FF003300"/>
      <rgbColor rgb="FF27592B"/>
      <rgbColor rgb="FF993300"/>
      <rgbColor rgb="FF993366"/>
      <rgbColor rgb="FF333399"/>
      <rgbColor rgb="FF182C6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hyperlink" Target="http://www.vertex42.com/terms.html" TargetMode="External"/><Relationship Id="rId3" Type="http://schemas.openxmlformats.org/officeDocument/2006/relationships/hyperlink" Target="http://www.vertex42.com/ExcelTemplates/balloon-loan-calculator.html" TargetMode="External"/><Relationship Id="rId4" Type="http://schemas.openxmlformats.org/officeDocument/2006/relationships/drawing" Target="../drawings/drawing1.xml"/><Relationship Id="rId5"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J385"/>
  <sheetViews>
    <sheetView windowProtection="false" showFormulas="false" showGridLines="false" showRowColHeaders="true" showZeros="true" rightToLeft="false" tabSelected="true" showOutlineSymbols="true" defaultGridColor="true" view="normal" topLeftCell="A1" colorId="64" zoomScale="100" zoomScaleNormal="100" zoomScalePageLayoutView="100" workbookViewId="0">
      <selection pane="topLeft" activeCell="F23" activeCellId="0" sqref="F23"/>
    </sheetView>
  </sheetViews>
  <sheetFormatPr defaultRowHeight="12.75"/>
  <cols>
    <col collapsed="false" hidden="false" max="1" min="1" style="1" width="4.70982142857143"/>
    <col collapsed="false" hidden="false" max="3" min="2" style="1" width="10.7098214285714"/>
    <col collapsed="false" hidden="false" max="4" min="4" style="1" width="13.5669642857143"/>
    <col collapsed="false" hidden="false" max="7" min="5" style="1" width="10.7098214285714"/>
    <col collapsed="false" hidden="false" max="8" min="8" style="1" width="14.5669642857143"/>
    <col collapsed="false" hidden="false" max="257" min="9" style="1" width="9.14285714285714"/>
    <col collapsed="false" hidden="false" max="1025" min="258" style="0" width="9.14285714285714"/>
  </cols>
  <sheetData>
    <row r="1" s="1" customFormat="true" ht="18" hidden="false" customHeight="false" outlineLevel="0" collapsed="false">
      <c r="A1" s="2" t="s">
        <v>0</v>
      </c>
      <c r="B1" s="3"/>
      <c r="C1" s="3"/>
      <c r="D1" s="3"/>
      <c r="E1" s="3"/>
      <c r="F1" s="3"/>
      <c r="G1" s="4" t="s">
        <v>1</v>
      </c>
      <c r="H1" s="5" t="s">
        <v>2</v>
      </c>
      <c r="I1" s="6"/>
      <c r="J1" s="6"/>
    </row>
    <row r="2" s="1" customFormat="true" ht="12.75" hidden="false" customHeight="false" outlineLevel="0" collapsed="false">
      <c r="A2" s="7" t="s">
        <v>3</v>
      </c>
    </row>
    <row r="3" s="1" customFormat="true" ht="12.75" hidden="false" customHeight="false" outlineLevel="0" collapsed="false"/>
    <row r="4" s="1" customFormat="true" ht="13.5" hidden="false" customHeight="false" outlineLevel="0" collapsed="false">
      <c r="B4" s="8" t="s">
        <v>4</v>
      </c>
      <c r="C4" s="8"/>
      <c r="D4" s="8"/>
      <c r="F4" s="9" t="s">
        <v>5</v>
      </c>
      <c r="G4" s="9"/>
      <c r="H4" s="9"/>
    </row>
    <row r="5" s="1" customFormat="true" ht="12.75" hidden="false" customHeight="false" outlineLevel="0" collapsed="false">
      <c r="F5" s="1" t="s">
        <v>6</v>
      </c>
    </row>
    <row r="6" s="1" customFormat="true" ht="12.75" hidden="false" customHeight="false" outlineLevel="0" collapsed="false">
      <c r="C6" s="10" t="s">
        <v>7</v>
      </c>
      <c r="D6" s="11" t="n">
        <v>10000</v>
      </c>
      <c r="F6" s="1" t="s">
        <v>8</v>
      </c>
    </row>
    <row r="7" s="1" customFormat="true" ht="12.75" hidden="false" customHeight="false" outlineLevel="0" collapsed="false">
      <c r="C7" s="10" t="s">
        <v>9</v>
      </c>
      <c r="D7" s="12" t="n">
        <v>0.03</v>
      </c>
      <c r="F7" s="1" t="s">
        <v>10</v>
      </c>
    </row>
    <row r="8" s="1" customFormat="true" ht="12.75" hidden="false" customHeight="false" outlineLevel="0" collapsed="false">
      <c r="C8" s="10" t="s">
        <v>11</v>
      </c>
      <c r="D8" s="13" t="n">
        <v>36</v>
      </c>
      <c r="E8" s="1" t="s">
        <v>12</v>
      </c>
      <c r="F8" s="1" t="s">
        <v>13</v>
      </c>
    </row>
    <row r="9" s="1" customFormat="true" ht="12.75" hidden="false" customHeight="false" outlineLevel="0" collapsed="false">
      <c r="C9" s="10" t="s">
        <v>14</v>
      </c>
      <c r="D9" s="13" t="n">
        <v>12</v>
      </c>
      <c r="E9" s="1" t="s">
        <v>12</v>
      </c>
    </row>
    <row r="10" s="1" customFormat="true" ht="12.75" hidden="false" customHeight="false" outlineLevel="0" collapsed="false">
      <c r="C10" s="10" t="s">
        <v>15</v>
      </c>
      <c r="D10" s="14" t="n">
        <v>38687</v>
      </c>
    </row>
    <row r="11" s="1" customFormat="true" ht="12.75" hidden="false" customHeight="false" outlineLevel="0" collapsed="false">
      <c r="C11" s="10"/>
    </row>
    <row r="12" s="1" customFormat="true" ht="13.5" hidden="false" customHeight="false" outlineLevel="0" collapsed="false">
      <c r="B12" s="8" t="s">
        <v>16</v>
      </c>
      <c r="C12" s="15"/>
      <c r="D12" s="15"/>
    </row>
    <row r="13" s="1" customFormat="true" ht="12.75" hidden="false" customHeight="false" outlineLevel="0" collapsed="false">
      <c r="C13" s="10"/>
    </row>
    <row r="14" s="1" customFormat="true" ht="12.75" hidden="false" customHeight="false" outlineLevel="0" collapsed="false">
      <c r="C14" s="10" t="s">
        <v>17</v>
      </c>
      <c r="D14" s="16" t="n">
        <f aca="false">IF(E14,ROUND(D7/12*D6,2),ROUND(PMT(D7/12,D8,-D6),2))</f>
        <v>290.81</v>
      </c>
      <c r="E14" s="17" t="n">
        <f aca="false">FALSE()</f>
        <v>0</v>
      </c>
    </row>
    <row r="15" s="1" customFormat="true" ht="12.75" hidden="false" customHeight="false" outlineLevel="0" collapsed="false">
      <c r="C15" s="10" t="s">
        <v>18</v>
      </c>
      <c r="D15" s="18" t="n">
        <f aca="false">IF(E14,D6+D7/12*D6,ROUND((1+D7/12)*PV(D7/12,(D8-D9),-D14),2))</f>
        <v>6782.89</v>
      </c>
    </row>
    <row r="16" s="1" customFormat="true" ht="12.75" hidden="false" customHeight="false" outlineLevel="0" collapsed="false">
      <c r="C16" s="10" t="s">
        <v>19</v>
      </c>
      <c r="D16" s="19" t="n">
        <f aca="true">OFFSET(E22,D9+2,0,1,1)</f>
        <v>6782.98</v>
      </c>
    </row>
    <row r="17" s="1" customFormat="true" ht="12.75" hidden="false" customHeight="false" outlineLevel="0" collapsed="false">
      <c r="C17" s="10"/>
      <c r="D17" s="20"/>
    </row>
    <row r="18" s="1" customFormat="true" ht="12.75" hidden="false" customHeight="false" outlineLevel="0" collapsed="false">
      <c r="C18" s="10" t="s">
        <v>20</v>
      </c>
      <c r="D18" s="21" t="n">
        <f aca="true">SUM(OFFSET(E22,2,0,D9+1,1))</f>
        <v>10272.7</v>
      </c>
      <c r="E18" s="22"/>
    </row>
    <row r="19" s="1" customFormat="true" ht="12.75" hidden="false" customHeight="false" outlineLevel="0" collapsed="false">
      <c r="C19" s="10" t="s">
        <v>21</v>
      </c>
      <c r="D19" s="21" t="n">
        <f aca="false">D18-D6</f>
        <v>272.700000000003</v>
      </c>
    </row>
    <row r="20" s="1" customFormat="true" ht="12.75" hidden="false" customHeight="false" outlineLevel="0" collapsed="false">
      <c r="B20" s="10"/>
      <c r="C20" s="23"/>
      <c r="E20" s="24"/>
    </row>
    <row r="21" s="1" customFormat="true" ht="12.75" hidden="false" customHeight="true" outlineLevel="0" collapsed="false">
      <c r="C21" s="25" t="s">
        <v>22</v>
      </c>
      <c r="D21" s="25"/>
      <c r="E21" s="25"/>
      <c r="F21" s="25"/>
      <c r="G21" s="25"/>
      <c r="H21" s="25"/>
    </row>
    <row r="22" s="1" customFormat="true" ht="21.75" hidden="false" customHeight="true" outlineLevel="0" collapsed="false">
      <c r="C22" s="26" t="s">
        <v>23</v>
      </c>
      <c r="D22" s="26" t="s">
        <v>24</v>
      </c>
      <c r="E22" s="27" t="s">
        <v>25</v>
      </c>
      <c r="F22" s="27" t="s">
        <v>26</v>
      </c>
      <c r="G22" s="28" t="s">
        <v>27</v>
      </c>
      <c r="H22" s="28" t="s">
        <v>28</v>
      </c>
    </row>
    <row r="23" customFormat="false" ht="12.75" hidden="false" customHeight="false" outlineLevel="0" collapsed="false">
      <c r="C23" s="29"/>
      <c r="D23" s="30" t="n">
        <f aca="false">D10</f>
        <v>38687</v>
      </c>
      <c r="E23" s="31" t="s">
        <v>29</v>
      </c>
      <c r="F23" s="32" t="s">
        <v>29</v>
      </c>
      <c r="G23" s="32" t="s">
        <v>29</v>
      </c>
      <c r="H23" s="33" t="n">
        <f aca="false">D6</f>
        <v>10000</v>
      </c>
      <c r="I23" s="34"/>
    </row>
    <row r="24" customFormat="false" ht="12.75" hidden="false" customHeight="false" outlineLevel="0" collapsed="false">
      <c r="C24" s="35" t="n">
        <v>1</v>
      </c>
      <c r="D24" s="36" t="n">
        <f aca="false">IF(C24="","",DATE(YEAR(D23),MONTH(D23)+1,DAY(D23)))</f>
        <v>38718</v>
      </c>
      <c r="E24" s="37" t="n">
        <f aca="false">IF(C24="","",IF(C24=$D$9+1,H23+F24,$D$14))</f>
        <v>290.81</v>
      </c>
      <c r="F24" s="37" t="n">
        <f aca="false">IF(C24="","",ROUND($D$7/12*H23,2))</f>
        <v>25</v>
      </c>
      <c r="G24" s="37" t="n">
        <f aca="false">IF(C24="","",E24-F24)</f>
        <v>265.81</v>
      </c>
      <c r="H24" s="37" t="n">
        <f aca="false">IF(C24="","",H23-G24)</f>
        <v>9734.19</v>
      </c>
    </row>
    <row r="25" customFormat="false" ht="12.75" hidden="false" customHeight="false" outlineLevel="0" collapsed="false">
      <c r="C25" s="35" t="n">
        <f aca="false">IF(C24&gt;$D$9,"",C24+1)</f>
        <v>2</v>
      </c>
      <c r="D25" s="36" t="n">
        <f aca="false">IF(C25="","",DATE(YEAR(D24),MONTH(D24)+1,DAY(D24)))</f>
        <v>38749</v>
      </c>
      <c r="E25" s="37" t="n">
        <f aca="false">IF(C25="","",IF(C25=$D$9+1,H24+F25,$D$14))</f>
        <v>290.81</v>
      </c>
      <c r="F25" s="37" t="n">
        <f aca="false">IF(C25="","",ROUND($D$7/12*H24,2))</f>
        <v>24.34</v>
      </c>
      <c r="G25" s="37" t="n">
        <f aca="false">IF(C25="","",E25-F25)</f>
        <v>266.47</v>
      </c>
      <c r="H25" s="37" t="n">
        <f aca="false">IF(C25="","",H24-G25)</f>
        <v>9467.72</v>
      </c>
    </row>
    <row r="26" customFormat="false" ht="12.75" hidden="false" customHeight="false" outlineLevel="0" collapsed="false">
      <c r="C26" s="35" t="n">
        <f aca="false">IF(C25&gt;$D$9,"",C25+1)</f>
        <v>3</v>
      </c>
      <c r="D26" s="36" t="n">
        <f aca="false">IF(C26="","",DATE(YEAR(D25),MONTH(D25)+1,DAY(D25)))</f>
        <v>38777</v>
      </c>
      <c r="E26" s="37" t="n">
        <f aca="false">IF(C26="","",IF(C26=$D$9+1,H25+F26,$D$14))</f>
        <v>290.81</v>
      </c>
      <c r="F26" s="37" t="n">
        <f aca="false">IF(C26="","",ROUND($D$7/12*H25,2))</f>
        <v>23.67</v>
      </c>
      <c r="G26" s="37" t="n">
        <f aca="false">IF(C26="","",E26-F26)</f>
        <v>267.14</v>
      </c>
      <c r="H26" s="37" t="n">
        <f aca="false">IF(C26="","",H25-G26)</f>
        <v>9200.58</v>
      </c>
    </row>
    <row r="27" customFormat="false" ht="12.75" hidden="false" customHeight="false" outlineLevel="0" collapsed="false">
      <c r="C27" s="35" t="n">
        <f aca="false">IF(C26&gt;$D$9,"",C26+1)</f>
        <v>4</v>
      </c>
      <c r="D27" s="36" t="n">
        <f aca="false">IF(C27="","",DATE(YEAR(D26),MONTH(D26)+1,DAY(D26)))</f>
        <v>38808</v>
      </c>
      <c r="E27" s="37" t="n">
        <f aca="false">IF(C27="","",IF(C27=$D$9+1,H26+F27,$D$14))</f>
        <v>290.81</v>
      </c>
      <c r="F27" s="37" t="n">
        <f aca="false">IF(C27="","",ROUND($D$7/12*H26,2))</f>
        <v>23</v>
      </c>
      <c r="G27" s="37" t="n">
        <f aca="false">IF(C27="","",E27-F27)</f>
        <v>267.81</v>
      </c>
      <c r="H27" s="37" t="n">
        <f aca="false">IF(C27="","",H26-G27)</f>
        <v>8932.77</v>
      </c>
    </row>
    <row r="28" customFormat="false" ht="12.75" hidden="false" customHeight="false" outlineLevel="0" collapsed="false">
      <c r="C28" s="35" t="n">
        <f aca="false">IF(C27&gt;$D$9,"",C27+1)</f>
        <v>5</v>
      </c>
      <c r="D28" s="36" t="n">
        <f aca="false">IF(C28="","",DATE(YEAR(D27),MONTH(D27)+1,DAY(D27)))</f>
        <v>38838</v>
      </c>
      <c r="E28" s="37" t="n">
        <f aca="false">IF(C28="","",IF(C28=$D$9+1,H27+F28,$D$14))</f>
        <v>290.81</v>
      </c>
      <c r="F28" s="37" t="n">
        <f aca="false">IF(C28="","",ROUND($D$7/12*H27,2))</f>
        <v>22.33</v>
      </c>
      <c r="G28" s="37" t="n">
        <f aca="false">IF(C28="","",E28-F28)</f>
        <v>268.48</v>
      </c>
      <c r="H28" s="37" t="n">
        <f aca="false">IF(C28="","",H27-G28)</f>
        <v>8664.29</v>
      </c>
    </row>
    <row r="29" customFormat="false" ht="12.75" hidden="false" customHeight="false" outlineLevel="0" collapsed="false">
      <c r="C29" s="35" t="n">
        <f aca="false">IF(C28&gt;$D$9,"",C28+1)</f>
        <v>6</v>
      </c>
      <c r="D29" s="36" t="n">
        <f aca="false">IF(C29="","",DATE(YEAR(D28),MONTH(D28)+1,DAY(D28)))</f>
        <v>38869</v>
      </c>
      <c r="E29" s="37" t="n">
        <f aca="false">IF(C29="","",IF(C29=$D$9+1,H28+F29,$D$14))</f>
        <v>290.81</v>
      </c>
      <c r="F29" s="37" t="n">
        <f aca="false">IF(C29="","",ROUND($D$7/12*H28,2))</f>
        <v>21.66</v>
      </c>
      <c r="G29" s="37" t="n">
        <f aca="false">IF(C29="","",E29-F29)</f>
        <v>269.15</v>
      </c>
      <c r="H29" s="37" t="n">
        <f aca="false">IF(C29="","",H28-G29)</f>
        <v>8395.14</v>
      </c>
    </row>
    <row r="30" customFormat="false" ht="12.75" hidden="false" customHeight="false" outlineLevel="0" collapsed="false">
      <c r="C30" s="35" t="n">
        <f aca="false">IF(C29&gt;$D$9,"",C29+1)</f>
        <v>7</v>
      </c>
      <c r="D30" s="36" t="n">
        <f aca="false">IF(C30="","",DATE(YEAR(D29),MONTH(D29)+1,DAY(D29)))</f>
        <v>38899</v>
      </c>
      <c r="E30" s="37" t="n">
        <f aca="false">IF(C30="","",IF(C30=$D$9+1,H29+F30,$D$14))</f>
        <v>290.81</v>
      </c>
      <c r="F30" s="37" t="n">
        <f aca="false">IF(C30="","",ROUND($D$7/12*H29,2))</f>
        <v>20.99</v>
      </c>
      <c r="G30" s="37" t="n">
        <f aca="false">IF(C30="","",E30-F30)</f>
        <v>269.82</v>
      </c>
      <c r="H30" s="37" t="n">
        <f aca="false">IF(C30="","",H29-G30)</f>
        <v>8125.32</v>
      </c>
    </row>
    <row r="31" customFormat="false" ht="12.75" hidden="false" customHeight="false" outlineLevel="0" collapsed="false">
      <c r="C31" s="35" t="n">
        <f aca="false">IF(C30&gt;$D$9,"",C30+1)</f>
        <v>8</v>
      </c>
      <c r="D31" s="36" t="n">
        <f aca="false">IF(C31="","",DATE(YEAR(D30),MONTH(D30)+1,DAY(D30)))</f>
        <v>38930</v>
      </c>
      <c r="E31" s="37" t="n">
        <f aca="false">IF(C31="","",IF(C31=$D$9+1,H30+F31,$D$14))</f>
        <v>290.81</v>
      </c>
      <c r="F31" s="37" t="n">
        <f aca="false">IF(C31="","",ROUND($D$7/12*H30,2))</f>
        <v>20.31</v>
      </c>
      <c r="G31" s="37" t="n">
        <f aca="false">IF(C31="","",E31-F31)</f>
        <v>270.5</v>
      </c>
      <c r="H31" s="37" t="n">
        <f aca="false">IF(C31="","",H30-G31)</f>
        <v>7854.82</v>
      </c>
    </row>
    <row r="32" customFormat="false" ht="12.75" hidden="false" customHeight="false" outlineLevel="0" collapsed="false">
      <c r="C32" s="35" t="n">
        <f aca="false">IF(C31&gt;$D$9,"",C31+1)</f>
        <v>9</v>
      </c>
      <c r="D32" s="36" t="n">
        <f aca="false">IF(C32="","",DATE(YEAR(D31),MONTH(D31)+1,DAY(D31)))</f>
        <v>38961</v>
      </c>
      <c r="E32" s="37" t="n">
        <f aca="false">IF(C32="","",IF(C32=$D$9+1,H31+F32,$D$14))</f>
        <v>290.81</v>
      </c>
      <c r="F32" s="37" t="n">
        <f aca="false">IF(C32="","",ROUND($D$7/12*H31,2))</f>
        <v>19.64</v>
      </c>
      <c r="G32" s="37" t="n">
        <f aca="false">IF(C32="","",E32-F32)</f>
        <v>271.17</v>
      </c>
      <c r="H32" s="37" t="n">
        <f aca="false">IF(C32="","",H31-G32)</f>
        <v>7583.65</v>
      </c>
    </row>
    <row r="33" customFormat="false" ht="12.75" hidden="false" customHeight="false" outlineLevel="0" collapsed="false">
      <c r="C33" s="35" t="n">
        <f aca="false">IF(C32&gt;$D$9,"",C32+1)</f>
        <v>10</v>
      </c>
      <c r="D33" s="36" t="n">
        <f aca="false">IF(C33="","",DATE(YEAR(D32),MONTH(D32)+1,DAY(D32)))</f>
        <v>38991</v>
      </c>
      <c r="E33" s="37" t="n">
        <f aca="false">IF(C33="","",IF(C33=$D$9+1,H32+F33,$D$14))</f>
        <v>290.81</v>
      </c>
      <c r="F33" s="37" t="n">
        <f aca="false">IF(C33="","",ROUND($D$7/12*H32,2))</f>
        <v>18.96</v>
      </c>
      <c r="G33" s="37" t="n">
        <f aca="false">IF(C33="","",E33-F33)</f>
        <v>271.85</v>
      </c>
      <c r="H33" s="37" t="n">
        <f aca="false">IF(C33="","",H32-G33)</f>
        <v>7311.8</v>
      </c>
    </row>
    <row r="34" customFormat="false" ht="12.75" hidden="false" customHeight="false" outlineLevel="0" collapsed="false">
      <c r="C34" s="35" t="n">
        <f aca="false">IF(C33&gt;$D$9,"",C33+1)</f>
        <v>11</v>
      </c>
      <c r="D34" s="36" t="n">
        <f aca="false">IF(C34="","",DATE(YEAR(D33),MONTH(D33)+1,DAY(D33)))</f>
        <v>39022</v>
      </c>
      <c r="E34" s="37" t="n">
        <f aca="false">IF(C34="","",IF(C34=$D$9+1,H33+F34,$D$14))</f>
        <v>290.81</v>
      </c>
      <c r="F34" s="37" t="n">
        <f aca="false">IF(C34="","",ROUND($D$7/12*H33,2))</f>
        <v>18.28</v>
      </c>
      <c r="G34" s="37" t="n">
        <f aca="false">IF(C34="","",E34-F34)</f>
        <v>272.53</v>
      </c>
      <c r="H34" s="37" t="n">
        <f aca="false">IF(C34="","",H33-G34)</f>
        <v>7039.27</v>
      </c>
    </row>
    <row r="35" customFormat="false" ht="12.75" hidden="false" customHeight="false" outlineLevel="0" collapsed="false">
      <c r="C35" s="35" t="n">
        <f aca="false">IF(C34&gt;$D$9,"",C34+1)</f>
        <v>12</v>
      </c>
      <c r="D35" s="36" t="n">
        <f aca="false">IF(C35="","",DATE(YEAR(D34),MONTH(D34)+1,DAY(D34)))</f>
        <v>39052</v>
      </c>
      <c r="E35" s="37" t="n">
        <f aca="false">IF(C35="","",IF(C35=$D$9+1,H34+F35,$D$14))</f>
        <v>290.81</v>
      </c>
      <c r="F35" s="37" t="n">
        <f aca="false">IF(C35="","",ROUND($D$7/12*H34,2))</f>
        <v>17.6</v>
      </c>
      <c r="G35" s="37" t="n">
        <f aca="false">IF(C35="","",E35-F35)</f>
        <v>273.21</v>
      </c>
      <c r="H35" s="37" t="n">
        <f aca="false">IF(C35="","",H34-G35)</f>
        <v>6766.06</v>
      </c>
    </row>
    <row r="36" customFormat="false" ht="12.75" hidden="false" customHeight="false" outlineLevel="0" collapsed="false">
      <c r="C36" s="35" t="n">
        <f aca="false">IF(C35&gt;$D$9,"",C35+1)</f>
        <v>13</v>
      </c>
      <c r="D36" s="36" t="n">
        <f aca="false">IF(C36="","",DATE(YEAR(D35),MONTH(D35)+1,DAY(D35)))</f>
        <v>39083</v>
      </c>
      <c r="E36" s="37" t="n">
        <f aca="false">IF(C36="","",IF(C36=$D$9+1,H35+F36,$D$14))</f>
        <v>6782.98</v>
      </c>
      <c r="F36" s="37" t="n">
        <f aca="false">IF(C36="","",ROUND($D$7/12*H35,2))</f>
        <v>16.92</v>
      </c>
      <c r="G36" s="37" t="n">
        <f aca="false">IF(C36="","",E36-F36)</f>
        <v>6766.06</v>
      </c>
      <c r="H36" s="37" t="n">
        <f aca="false">IF(C36="","",H35-G36)</f>
        <v>0</v>
      </c>
    </row>
    <row r="37" customFormat="false" ht="12.75" hidden="false" customHeight="false" outlineLevel="0" collapsed="false">
      <c r="C37" s="35" t="str">
        <f aca="false">IF(C36&gt;$D$9,"",C36+1)</f>
        <v/>
      </c>
      <c r="D37" s="36" t="str">
        <f aca="false">IF(C37="","",DATE(YEAR(D36),MONTH(D36)+1,DAY(D36)))</f>
        <v/>
      </c>
      <c r="E37" s="37" t="str">
        <f aca="false">IF(C37="","",IF(C37=$D$9+1,H36+F37,$D$14))</f>
        <v/>
      </c>
      <c r="F37" s="37" t="str">
        <f aca="false">IF(C37="","",ROUND($D$7/12*H36,2))</f>
        <v/>
      </c>
      <c r="G37" s="37" t="str">
        <f aca="false">IF(C37="","",E37-F37)</f>
        <v/>
      </c>
      <c r="H37" s="37" t="str">
        <f aca="false">IF(C37="","",H36-G37)</f>
        <v/>
      </c>
    </row>
    <row r="38" customFormat="false" ht="12.75" hidden="false" customHeight="false" outlineLevel="0" collapsed="false">
      <c r="C38" s="35" t="str">
        <f aca="false">IF(C37&gt;$D$9,"",C37+1)</f>
        <v/>
      </c>
      <c r="D38" s="36" t="str">
        <f aca="false">IF(C38="","",DATE(YEAR(D37),MONTH(D37)+1,DAY(D37)))</f>
        <v/>
      </c>
      <c r="E38" s="37" t="str">
        <f aca="false">IF(C38="","",IF(C38=$D$9+1,H37+F38,$D$14))</f>
        <v/>
      </c>
      <c r="F38" s="37" t="str">
        <f aca="false">IF(C38="","",ROUND($D$7/12*H37,2))</f>
        <v/>
      </c>
      <c r="G38" s="37" t="str">
        <f aca="false">IF(C38="","",E38-F38)</f>
        <v/>
      </c>
      <c r="H38" s="37" t="str">
        <f aca="false">IF(C38="","",H37-G38)</f>
        <v/>
      </c>
    </row>
    <row r="39" customFormat="false" ht="12.75" hidden="false" customHeight="false" outlineLevel="0" collapsed="false">
      <c r="C39" s="35" t="str">
        <f aca="false">IF(C38&gt;$D$9,"",C38+1)</f>
        <v/>
      </c>
      <c r="D39" s="36" t="str">
        <f aca="false">IF(C39="","",DATE(YEAR(D38),MONTH(D38)+1,DAY(D38)))</f>
        <v/>
      </c>
      <c r="E39" s="37" t="str">
        <f aca="false">IF(C39="","",IF(C39=$D$9+1,H38+F39,$D$14))</f>
        <v/>
      </c>
      <c r="F39" s="37" t="str">
        <f aca="false">IF(C39="","",ROUND($D$7/12*H38,2))</f>
        <v/>
      </c>
      <c r="G39" s="37" t="str">
        <f aca="false">IF(C39="","",E39-F39)</f>
        <v/>
      </c>
      <c r="H39" s="37" t="str">
        <f aca="false">IF(C39="","",H38-G39)</f>
        <v/>
      </c>
    </row>
    <row r="40" customFormat="false" ht="12.75" hidden="false" customHeight="false" outlineLevel="0" collapsed="false">
      <c r="C40" s="35" t="str">
        <f aca="false">IF(C39&gt;$D$9,"",C39+1)</f>
        <v/>
      </c>
      <c r="D40" s="36" t="str">
        <f aca="false">IF(C40="","",DATE(YEAR(D39),MONTH(D39)+1,DAY(D39)))</f>
        <v/>
      </c>
      <c r="E40" s="37" t="str">
        <f aca="false">IF(C40="","",IF(C40=$D$9+1,H39+F40,$D$14))</f>
        <v/>
      </c>
      <c r="F40" s="37" t="str">
        <f aca="false">IF(C40="","",ROUND($D$7/12*H39,2))</f>
        <v/>
      </c>
      <c r="G40" s="37" t="str">
        <f aca="false">IF(C40="","",E40-F40)</f>
        <v/>
      </c>
      <c r="H40" s="37" t="str">
        <f aca="false">IF(C40="","",H39-G40)</f>
        <v/>
      </c>
    </row>
    <row r="41" customFormat="false" ht="12.75" hidden="false" customHeight="false" outlineLevel="0" collapsed="false">
      <c r="C41" s="35" t="str">
        <f aca="false">IF(C40&gt;$D$9,"",C40+1)</f>
        <v/>
      </c>
      <c r="D41" s="36" t="str">
        <f aca="false">IF(C41="","",DATE(YEAR(D40),MONTH(D40)+1,DAY(D40)))</f>
        <v/>
      </c>
      <c r="E41" s="37" t="str">
        <f aca="false">IF(C41="","",IF(C41=$D$9+1,H40+F41,$D$14))</f>
        <v/>
      </c>
      <c r="F41" s="37" t="str">
        <f aca="false">IF(C41="","",ROUND($D$7/12*H40,2))</f>
        <v/>
      </c>
      <c r="G41" s="37" t="str">
        <f aca="false">IF(C41="","",E41-F41)</f>
        <v/>
      </c>
      <c r="H41" s="37" t="str">
        <f aca="false">IF(C41="","",H40-G41)</f>
        <v/>
      </c>
    </row>
    <row r="42" customFormat="false" ht="12.75" hidden="false" customHeight="false" outlineLevel="0" collapsed="false">
      <c r="C42" s="35" t="str">
        <f aca="false">IF(C41&gt;$D$9,"",C41+1)</f>
        <v/>
      </c>
      <c r="D42" s="36" t="str">
        <f aca="false">IF(C42="","",DATE(YEAR(D41),MONTH(D41)+1,DAY(D41)))</f>
        <v/>
      </c>
      <c r="E42" s="37" t="str">
        <f aca="false">IF(C42="","",IF(C42=$D$9+1,H41+F42,$D$14))</f>
        <v/>
      </c>
      <c r="F42" s="37" t="str">
        <f aca="false">IF(C42="","",ROUND($D$7/12*H41,2))</f>
        <v/>
      </c>
      <c r="G42" s="37" t="str">
        <f aca="false">IF(C42="","",E42-F42)</f>
        <v/>
      </c>
      <c r="H42" s="37" t="str">
        <f aca="false">IF(C42="","",H41-G42)</f>
        <v/>
      </c>
    </row>
    <row r="43" customFormat="false" ht="12.75" hidden="false" customHeight="false" outlineLevel="0" collapsed="false">
      <c r="C43" s="35" t="str">
        <f aca="false">IF(C42&gt;$D$9,"",C42+1)</f>
        <v/>
      </c>
      <c r="D43" s="36" t="str">
        <f aca="false">IF(C43="","",DATE(YEAR(D42),MONTH(D42)+1,DAY(D42)))</f>
        <v/>
      </c>
      <c r="E43" s="37" t="str">
        <f aca="false">IF(C43="","",IF(C43=$D$9+1,H42+F43,$D$14))</f>
        <v/>
      </c>
      <c r="F43" s="37" t="str">
        <f aca="false">IF(C43="","",ROUND($D$7/12*H42,2))</f>
        <v/>
      </c>
      <c r="G43" s="37" t="str">
        <f aca="false">IF(C43="","",E43-F43)</f>
        <v/>
      </c>
      <c r="H43" s="37" t="str">
        <f aca="false">IF(C43="","",H42-G43)</f>
        <v/>
      </c>
    </row>
    <row r="44" customFormat="false" ht="12.75" hidden="false" customHeight="false" outlineLevel="0" collapsed="false">
      <c r="C44" s="35" t="str">
        <f aca="false">IF(C43&gt;$D$9,"",C43+1)</f>
        <v/>
      </c>
      <c r="D44" s="36" t="str">
        <f aca="false">IF(C44="","",DATE(YEAR(D43),MONTH(D43)+1,DAY(D43)))</f>
        <v/>
      </c>
      <c r="E44" s="37" t="str">
        <f aca="false">IF(C44="","",IF(C44=$D$9+1,H43+F44,$D$14))</f>
        <v/>
      </c>
      <c r="F44" s="37" t="str">
        <f aca="false">IF(C44="","",ROUND($D$7/12*H43,2))</f>
        <v/>
      </c>
      <c r="G44" s="37" t="str">
        <f aca="false">IF(C44="","",E44-F44)</f>
        <v/>
      </c>
      <c r="H44" s="37" t="str">
        <f aca="false">IF(C44="","",H43-G44)</f>
        <v/>
      </c>
    </row>
    <row r="45" customFormat="false" ht="12.75" hidden="false" customHeight="false" outlineLevel="0" collapsed="false">
      <c r="C45" s="35" t="str">
        <f aca="false">IF(C44&gt;$D$9,"",C44+1)</f>
        <v/>
      </c>
      <c r="D45" s="36" t="str">
        <f aca="false">IF(C45="","",DATE(YEAR(D44),MONTH(D44)+1,DAY(D44)))</f>
        <v/>
      </c>
      <c r="E45" s="37" t="str">
        <f aca="false">IF(C45="","",IF(C45=$D$9+1,H44+F45,$D$14))</f>
        <v/>
      </c>
      <c r="F45" s="37" t="str">
        <f aca="false">IF(C45="","",ROUND($D$7/12*H44,2))</f>
        <v/>
      </c>
      <c r="G45" s="37" t="str">
        <f aca="false">IF(C45="","",E45-F45)</f>
        <v/>
      </c>
      <c r="H45" s="37" t="str">
        <f aca="false">IF(C45="","",H44-G45)</f>
        <v/>
      </c>
    </row>
    <row r="46" customFormat="false" ht="12.75" hidden="false" customHeight="false" outlineLevel="0" collapsed="false">
      <c r="C46" s="35" t="str">
        <f aca="false">IF(C45&gt;$D$9,"",C45+1)</f>
        <v/>
      </c>
      <c r="D46" s="36" t="str">
        <f aca="false">IF(C46="","",DATE(YEAR(D45),MONTH(D45)+1,DAY(D45)))</f>
        <v/>
      </c>
      <c r="E46" s="37" t="str">
        <f aca="false">IF(C46="","",IF(C46=$D$9+1,H45+F46,$D$14))</f>
        <v/>
      </c>
      <c r="F46" s="37" t="str">
        <f aca="false">IF(C46="","",ROUND($D$7/12*H45,2))</f>
        <v/>
      </c>
      <c r="G46" s="37" t="str">
        <f aca="false">IF(C46="","",E46-F46)</f>
        <v/>
      </c>
      <c r="H46" s="37" t="str">
        <f aca="false">IF(C46="","",H45-G46)</f>
        <v/>
      </c>
    </row>
    <row r="47" customFormat="false" ht="12.75" hidden="false" customHeight="false" outlineLevel="0" collapsed="false">
      <c r="C47" s="35" t="str">
        <f aca="false">IF(C46&gt;$D$9,"",C46+1)</f>
        <v/>
      </c>
      <c r="D47" s="36" t="str">
        <f aca="false">IF(C47="","",DATE(YEAR(D46),MONTH(D46)+1,DAY(D46)))</f>
        <v/>
      </c>
      <c r="E47" s="37" t="str">
        <f aca="false">IF(C47="","",IF(C47=$D$9+1,H46+F47,$D$14))</f>
        <v/>
      </c>
      <c r="F47" s="37" t="str">
        <f aca="false">IF(C47="","",ROUND($D$7/12*H46,2))</f>
        <v/>
      </c>
      <c r="G47" s="37" t="str">
        <f aca="false">IF(C47="","",E47-F47)</f>
        <v/>
      </c>
      <c r="H47" s="37" t="str">
        <f aca="false">IF(C47="","",H46-G47)</f>
        <v/>
      </c>
    </row>
    <row r="48" customFormat="false" ht="12.75" hidden="false" customHeight="false" outlineLevel="0" collapsed="false">
      <c r="C48" s="35" t="str">
        <f aca="false">IF(C47&gt;$D$9,"",C47+1)</f>
        <v/>
      </c>
      <c r="D48" s="36" t="str">
        <f aca="false">IF(C48="","",DATE(YEAR(D47),MONTH(D47)+1,DAY(D47)))</f>
        <v/>
      </c>
      <c r="E48" s="37" t="str">
        <f aca="false">IF(C48="","",IF(C48=$D$9+1,H47+F48,$D$14))</f>
        <v/>
      </c>
      <c r="F48" s="37" t="str">
        <f aca="false">IF(C48="","",ROUND($D$7/12*H47,2))</f>
        <v/>
      </c>
      <c r="G48" s="37" t="str">
        <f aca="false">IF(C48="","",E48-F48)</f>
        <v/>
      </c>
      <c r="H48" s="37" t="str">
        <f aca="false">IF(C48="","",H47-G48)</f>
        <v/>
      </c>
    </row>
    <row r="49" customFormat="false" ht="12.75" hidden="false" customHeight="false" outlineLevel="0" collapsed="false">
      <c r="C49" s="35" t="str">
        <f aca="false">IF(C48&gt;$D$9,"",C48+1)</f>
        <v/>
      </c>
      <c r="D49" s="36" t="str">
        <f aca="false">IF(C49="","",DATE(YEAR(D48),MONTH(D48)+1,DAY(D48)))</f>
        <v/>
      </c>
      <c r="E49" s="37" t="str">
        <f aca="false">IF(C49="","",IF(C49=$D$9+1,H48+F49,$D$14))</f>
        <v/>
      </c>
      <c r="F49" s="37" t="str">
        <f aca="false">IF(C49="","",ROUND($D$7/12*H48,2))</f>
        <v/>
      </c>
      <c r="G49" s="37" t="str">
        <f aca="false">IF(C49="","",E49-F49)</f>
        <v/>
      </c>
      <c r="H49" s="37" t="str">
        <f aca="false">IF(C49="","",H48-G49)</f>
        <v/>
      </c>
    </row>
    <row r="50" customFormat="false" ht="12.75" hidden="false" customHeight="false" outlineLevel="0" collapsed="false">
      <c r="C50" s="35" t="str">
        <f aca="false">IF(C49&gt;$D$9,"",C49+1)</f>
        <v/>
      </c>
      <c r="D50" s="36" t="str">
        <f aca="false">IF(C50="","",DATE(YEAR(D49),MONTH(D49)+1,DAY(D49)))</f>
        <v/>
      </c>
      <c r="E50" s="37" t="str">
        <f aca="false">IF(C50="","",IF(C50=$D$9+1,H49+F50,$D$14))</f>
        <v/>
      </c>
      <c r="F50" s="37" t="str">
        <f aca="false">IF(C50="","",ROUND($D$7/12*H49,2))</f>
        <v/>
      </c>
      <c r="G50" s="37" t="str">
        <f aca="false">IF(C50="","",E50-F50)</f>
        <v/>
      </c>
      <c r="H50" s="37" t="str">
        <f aca="false">IF(C50="","",H49-G50)</f>
        <v/>
      </c>
    </row>
    <row r="51" customFormat="false" ht="12.75" hidden="false" customHeight="false" outlineLevel="0" collapsed="false">
      <c r="C51" s="35" t="str">
        <f aca="false">IF(C50&gt;$D$9,"",C50+1)</f>
        <v/>
      </c>
      <c r="D51" s="36" t="str">
        <f aca="false">IF(C51="","",DATE(YEAR(D50),MONTH(D50)+1,DAY(D50)))</f>
        <v/>
      </c>
      <c r="E51" s="37" t="str">
        <f aca="false">IF(C51="","",IF(C51=$D$9+1,H50+F51,$D$14))</f>
        <v/>
      </c>
      <c r="F51" s="37" t="str">
        <f aca="false">IF(C51="","",ROUND($D$7/12*H50,2))</f>
        <v/>
      </c>
      <c r="G51" s="37" t="str">
        <f aca="false">IF(C51="","",E51-F51)</f>
        <v/>
      </c>
      <c r="H51" s="37" t="str">
        <f aca="false">IF(C51="","",H50-G51)</f>
        <v/>
      </c>
    </row>
    <row r="52" customFormat="false" ht="12.75" hidden="false" customHeight="false" outlineLevel="0" collapsed="false">
      <c r="C52" s="35" t="str">
        <f aca="false">IF(C51&gt;$D$9,"",C51+1)</f>
        <v/>
      </c>
      <c r="D52" s="36" t="str">
        <f aca="false">IF(C52="","",DATE(YEAR(D51),MONTH(D51)+1,DAY(D51)))</f>
        <v/>
      </c>
      <c r="E52" s="37" t="str">
        <f aca="false">IF(C52="","",IF(C52=$D$9+1,H51+F52,$D$14))</f>
        <v/>
      </c>
      <c r="F52" s="37" t="str">
        <f aca="false">IF(C52="","",ROUND($D$7/12*H51,2))</f>
        <v/>
      </c>
      <c r="G52" s="37" t="str">
        <f aca="false">IF(C52="","",E52-F52)</f>
        <v/>
      </c>
      <c r="H52" s="37" t="str">
        <f aca="false">IF(C52="","",H51-G52)</f>
        <v/>
      </c>
    </row>
    <row r="53" customFormat="false" ht="12.75" hidden="false" customHeight="false" outlineLevel="0" collapsed="false">
      <c r="C53" s="35" t="str">
        <f aca="false">IF(C52&gt;$D$9,"",C52+1)</f>
        <v/>
      </c>
      <c r="D53" s="36" t="str">
        <f aca="false">IF(C53="","",DATE(YEAR(D52),MONTH(D52)+1,DAY(D52)))</f>
        <v/>
      </c>
      <c r="E53" s="37" t="str">
        <f aca="false">IF(C53="","",IF(C53=$D$9+1,H52+F53,$D$14))</f>
        <v/>
      </c>
      <c r="F53" s="37" t="str">
        <f aca="false">IF(C53="","",ROUND($D$7/12*H52,2))</f>
        <v/>
      </c>
      <c r="G53" s="37" t="str">
        <f aca="false">IF(C53="","",E53-F53)</f>
        <v/>
      </c>
      <c r="H53" s="37" t="str">
        <f aca="false">IF(C53="","",H52-G53)</f>
        <v/>
      </c>
    </row>
    <row r="54" customFormat="false" ht="12.75" hidden="false" customHeight="false" outlineLevel="0" collapsed="false">
      <c r="C54" s="35" t="str">
        <f aca="false">IF(C53&gt;$D$9,"",C53+1)</f>
        <v/>
      </c>
      <c r="D54" s="36" t="str">
        <f aca="false">IF(C54="","",DATE(YEAR(D53),MONTH(D53)+1,DAY(D53)))</f>
        <v/>
      </c>
      <c r="E54" s="37" t="str">
        <f aca="false">IF(C54="","",IF(C54=$D$9+1,H53+F54,$D$14))</f>
        <v/>
      </c>
      <c r="F54" s="37" t="str">
        <f aca="false">IF(C54="","",ROUND($D$7/12*H53,2))</f>
        <v/>
      </c>
      <c r="G54" s="37" t="str">
        <f aca="false">IF(C54="","",E54-F54)</f>
        <v/>
      </c>
      <c r="H54" s="37" t="str">
        <f aca="false">IF(C54="","",H53-G54)</f>
        <v/>
      </c>
    </row>
    <row r="55" customFormat="false" ht="12.75" hidden="false" customHeight="false" outlineLevel="0" collapsed="false">
      <c r="C55" s="35" t="str">
        <f aca="false">IF(C54&gt;$D$9,"",C54+1)</f>
        <v/>
      </c>
      <c r="D55" s="36" t="str">
        <f aca="false">IF(C55="","",DATE(YEAR(D54),MONTH(D54)+1,DAY(D54)))</f>
        <v/>
      </c>
      <c r="E55" s="37" t="str">
        <f aca="false">IF(C55="","",IF(C55=$D$9+1,H54+F55,$D$14))</f>
        <v/>
      </c>
      <c r="F55" s="37" t="str">
        <f aca="false">IF(C55="","",ROUND($D$7/12*H54,2))</f>
        <v/>
      </c>
      <c r="G55" s="37" t="str">
        <f aca="false">IF(C55="","",E55-F55)</f>
        <v/>
      </c>
      <c r="H55" s="37" t="str">
        <f aca="false">IF(C55="","",H54-G55)</f>
        <v/>
      </c>
    </row>
    <row r="56" customFormat="false" ht="12.75" hidden="false" customHeight="false" outlineLevel="0" collapsed="false">
      <c r="C56" s="35" t="str">
        <f aca="false">IF(C55&gt;$D$9,"",C55+1)</f>
        <v/>
      </c>
      <c r="D56" s="36" t="str">
        <f aca="false">IF(C56="","",DATE(YEAR(D55),MONTH(D55)+1,DAY(D55)))</f>
        <v/>
      </c>
      <c r="E56" s="37" t="str">
        <f aca="false">IF(C56="","",IF(C56=$D$9+1,H55+F56,$D$14))</f>
        <v/>
      </c>
      <c r="F56" s="37" t="str">
        <f aca="false">IF(C56="","",ROUND($D$7/12*H55,2))</f>
        <v/>
      </c>
      <c r="G56" s="37" t="str">
        <f aca="false">IF(C56="","",E56-F56)</f>
        <v/>
      </c>
      <c r="H56" s="37" t="str">
        <f aca="false">IF(C56="","",H55-G56)</f>
        <v/>
      </c>
    </row>
    <row r="57" customFormat="false" ht="12.75" hidden="false" customHeight="false" outlineLevel="0" collapsed="false">
      <c r="C57" s="35" t="str">
        <f aca="false">IF(C56&gt;$D$9,"",C56+1)</f>
        <v/>
      </c>
      <c r="D57" s="36" t="str">
        <f aca="false">IF(C57="","",DATE(YEAR(D56),MONTH(D56)+1,DAY(D56)))</f>
        <v/>
      </c>
      <c r="E57" s="37" t="str">
        <f aca="false">IF(C57="","",IF(C57=$D$9+1,H56+F57,$D$14))</f>
        <v/>
      </c>
      <c r="F57" s="37" t="str">
        <f aca="false">IF(C57="","",ROUND($D$7/12*H56,2))</f>
        <v/>
      </c>
      <c r="G57" s="37" t="str">
        <f aca="false">IF(C57="","",E57-F57)</f>
        <v/>
      </c>
      <c r="H57" s="37" t="str">
        <f aca="false">IF(C57="","",H56-G57)</f>
        <v/>
      </c>
    </row>
    <row r="58" customFormat="false" ht="12.75" hidden="false" customHeight="false" outlineLevel="0" collapsed="false">
      <c r="C58" s="35" t="str">
        <f aca="false">IF(C57&gt;$D$9,"",C57+1)</f>
        <v/>
      </c>
      <c r="D58" s="36" t="str">
        <f aca="false">IF(C58="","",DATE(YEAR(D57),MONTH(D57)+1,DAY(D57)))</f>
        <v/>
      </c>
      <c r="E58" s="37" t="str">
        <f aca="false">IF(C58="","",IF(C58=$D$9+1,H57+F58,$D$14))</f>
        <v/>
      </c>
      <c r="F58" s="37" t="str">
        <f aca="false">IF(C58="","",ROUND($D$7/12*H57,2))</f>
        <v/>
      </c>
      <c r="G58" s="37" t="str">
        <f aca="false">IF(C58="","",E58-F58)</f>
        <v/>
      </c>
      <c r="H58" s="37" t="str">
        <f aca="false">IF(C58="","",H57-G58)</f>
        <v/>
      </c>
    </row>
    <row r="59" customFormat="false" ht="12.75" hidden="false" customHeight="false" outlineLevel="0" collapsed="false">
      <c r="C59" s="35" t="str">
        <f aca="false">IF(C58&gt;$D$9,"",C58+1)</f>
        <v/>
      </c>
      <c r="D59" s="36" t="str">
        <f aca="false">IF(C59="","",DATE(YEAR(D58),MONTH(D58)+1,DAY(D58)))</f>
        <v/>
      </c>
      <c r="E59" s="37" t="str">
        <f aca="false">IF(C59="","",IF(C59=$D$9+1,H58+F59,$D$14))</f>
        <v/>
      </c>
      <c r="F59" s="37" t="str">
        <f aca="false">IF(C59="","",ROUND($D$7/12*H58,2))</f>
        <v/>
      </c>
      <c r="G59" s="37" t="str">
        <f aca="false">IF(C59="","",E59-F59)</f>
        <v/>
      </c>
      <c r="H59" s="37" t="str">
        <f aca="false">IF(C59="","",H58-G59)</f>
        <v/>
      </c>
    </row>
    <row r="60" customFormat="false" ht="12.75" hidden="false" customHeight="false" outlineLevel="0" collapsed="false">
      <c r="C60" s="35" t="str">
        <f aca="false">IF(C59&gt;$D$9,"",C59+1)</f>
        <v/>
      </c>
      <c r="D60" s="36" t="str">
        <f aca="false">IF(C60="","",DATE(YEAR(D59),MONTH(D59)+1,DAY(D59)))</f>
        <v/>
      </c>
      <c r="E60" s="37" t="str">
        <f aca="false">IF(C60="","",IF(C60=$D$9+1,H59+F60,$D$14))</f>
        <v/>
      </c>
      <c r="F60" s="37" t="str">
        <f aca="false">IF(C60="","",ROUND($D$7/12*H59,2))</f>
        <v/>
      </c>
      <c r="G60" s="37" t="str">
        <f aca="false">IF(C60="","",E60-F60)</f>
        <v/>
      </c>
      <c r="H60" s="37" t="str">
        <f aca="false">IF(C60="","",H59-G60)</f>
        <v/>
      </c>
    </row>
    <row r="61" customFormat="false" ht="12.75" hidden="false" customHeight="false" outlineLevel="0" collapsed="false">
      <c r="C61" s="35" t="str">
        <f aca="false">IF(C60&gt;$D$9,"",C60+1)</f>
        <v/>
      </c>
      <c r="D61" s="36" t="str">
        <f aca="false">IF(C61="","",DATE(YEAR(D60),MONTH(D60)+1,DAY(D60)))</f>
        <v/>
      </c>
      <c r="E61" s="37" t="str">
        <f aca="false">IF(C61="","",IF(C61=$D$9+1,H60+F61,$D$14))</f>
        <v/>
      </c>
      <c r="F61" s="37" t="str">
        <f aca="false">IF(C61="","",ROUND($D$7/12*H60,2))</f>
        <v/>
      </c>
      <c r="G61" s="37" t="str">
        <f aca="false">IF(C61="","",E61-F61)</f>
        <v/>
      </c>
      <c r="H61" s="37" t="str">
        <f aca="false">IF(C61="","",H60-G61)</f>
        <v/>
      </c>
    </row>
    <row r="62" customFormat="false" ht="12.75" hidden="false" customHeight="false" outlineLevel="0" collapsed="false">
      <c r="C62" s="35" t="str">
        <f aca="false">IF(C61&gt;$D$9,"",C61+1)</f>
        <v/>
      </c>
      <c r="D62" s="36" t="str">
        <f aca="false">IF(C62="","",DATE(YEAR(D61),MONTH(D61)+1,DAY(D61)))</f>
        <v/>
      </c>
      <c r="E62" s="37" t="str">
        <f aca="false">IF(C62="","",IF(C62=$D$9+1,H61+F62,$D$14))</f>
        <v/>
      </c>
      <c r="F62" s="37" t="str">
        <f aca="false">IF(C62="","",ROUND($D$7/12*H61,2))</f>
        <v/>
      </c>
      <c r="G62" s="37" t="str">
        <f aca="false">IF(C62="","",E62-F62)</f>
        <v/>
      </c>
      <c r="H62" s="37" t="str">
        <f aca="false">IF(C62="","",H61-G62)</f>
        <v/>
      </c>
    </row>
    <row r="63" customFormat="false" ht="12.75" hidden="false" customHeight="false" outlineLevel="0" collapsed="false">
      <c r="C63" s="35" t="str">
        <f aca="false">IF(C62&gt;$D$9,"",C62+1)</f>
        <v/>
      </c>
      <c r="D63" s="36" t="str">
        <f aca="false">IF(C63="","",DATE(YEAR(D62),MONTH(D62)+1,DAY(D62)))</f>
        <v/>
      </c>
      <c r="E63" s="37" t="str">
        <f aca="false">IF(C63="","",IF(C63=$D$9+1,H62+F63,$D$14))</f>
        <v/>
      </c>
      <c r="F63" s="37" t="str">
        <f aca="false">IF(C63="","",ROUND($D$7/12*H62,2))</f>
        <v/>
      </c>
      <c r="G63" s="37" t="str">
        <f aca="false">IF(C63="","",E63-F63)</f>
        <v/>
      </c>
      <c r="H63" s="37" t="str">
        <f aca="false">IF(C63="","",H62-G63)</f>
        <v/>
      </c>
    </row>
    <row r="64" customFormat="false" ht="12.75" hidden="false" customHeight="false" outlineLevel="0" collapsed="false">
      <c r="C64" s="35" t="str">
        <f aca="false">IF(C63&gt;$D$9,"",C63+1)</f>
        <v/>
      </c>
      <c r="D64" s="36" t="str">
        <f aca="false">IF(C64="","",DATE(YEAR(D63),MONTH(D63)+1,DAY(D63)))</f>
        <v/>
      </c>
      <c r="E64" s="37" t="str">
        <f aca="false">IF(C64="","",IF(C64=$D$9+1,H63+F64,$D$14))</f>
        <v/>
      </c>
      <c r="F64" s="37" t="str">
        <f aca="false">IF(C64="","",ROUND($D$7/12*H63,2))</f>
        <v/>
      </c>
      <c r="G64" s="37" t="str">
        <f aca="false">IF(C64="","",E64-F64)</f>
        <v/>
      </c>
      <c r="H64" s="37" t="str">
        <f aca="false">IF(C64="","",H63-G64)</f>
        <v/>
      </c>
    </row>
    <row r="65" customFormat="false" ht="12.75" hidden="false" customHeight="false" outlineLevel="0" collapsed="false">
      <c r="C65" s="35" t="str">
        <f aca="false">IF(C64&gt;$D$9,"",C64+1)</f>
        <v/>
      </c>
      <c r="D65" s="36" t="str">
        <f aca="false">IF(C65="","",DATE(YEAR(D64),MONTH(D64)+1,DAY(D64)))</f>
        <v/>
      </c>
      <c r="E65" s="37" t="str">
        <f aca="false">IF(C65="","",IF(C65=$D$9+1,H64+F65,$D$14))</f>
        <v/>
      </c>
      <c r="F65" s="37" t="str">
        <f aca="false">IF(C65="","",ROUND($D$7/12*H64,2))</f>
        <v/>
      </c>
      <c r="G65" s="37" t="str">
        <f aca="false">IF(C65="","",E65-F65)</f>
        <v/>
      </c>
      <c r="H65" s="37" t="str">
        <f aca="false">IF(C65="","",H64-G65)</f>
        <v/>
      </c>
    </row>
    <row r="66" customFormat="false" ht="12.75" hidden="false" customHeight="false" outlineLevel="0" collapsed="false">
      <c r="C66" s="35" t="str">
        <f aca="false">IF(C65&gt;$D$9,"",C65+1)</f>
        <v/>
      </c>
      <c r="D66" s="36" t="str">
        <f aca="false">IF(C66="","",DATE(YEAR(D65),MONTH(D65)+1,DAY(D65)))</f>
        <v/>
      </c>
      <c r="E66" s="37" t="str">
        <f aca="false">IF(C66="","",IF(C66=$D$9+1,H65+F66,$D$14))</f>
        <v/>
      </c>
      <c r="F66" s="37" t="str">
        <f aca="false">IF(C66="","",ROUND($D$7/12*H65,2))</f>
        <v/>
      </c>
      <c r="G66" s="37" t="str">
        <f aca="false">IF(C66="","",E66-F66)</f>
        <v/>
      </c>
      <c r="H66" s="37" t="str">
        <f aca="false">IF(C66="","",H65-G66)</f>
        <v/>
      </c>
    </row>
    <row r="67" customFormat="false" ht="12.75" hidden="false" customHeight="false" outlineLevel="0" collapsed="false">
      <c r="C67" s="35" t="str">
        <f aca="false">IF(C66&gt;$D$9,"",C66+1)</f>
        <v/>
      </c>
      <c r="D67" s="36" t="str">
        <f aca="false">IF(C67="","",DATE(YEAR(D66),MONTH(D66)+1,DAY(D66)))</f>
        <v/>
      </c>
      <c r="E67" s="37" t="str">
        <f aca="false">IF(C67="","",IF(C67=$D$9+1,H66+F67,$D$14))</f>
        <v/>
      </c>
      <c r="F67" s="37" t="str">
        <f aca="false">IF(C67="","",ROUND($D$7/12*H66,2))</f>
        <v/>
      </c>
      <c r="G67" s="37" t="str">
        <f aca="false">IF(C67="","",E67-F67)</f>
        <v/>
      </c>
      <c r="H67" s="37" t="str">
        <f aca="false">IF(C67="","",H66-G67)</f>
        <v/>
      </c>
    </row>
    <row r="68" customFormat="false" ht="12.75" hidden="false" customHeight="false" outlineLevel="0" collapsed="false">
      <c r="C68" s="35" t="str">
        <f aca="false">IF(C67&gt;$D$9,"",C67+1)</f>
        <v/>
      </c>
      <c r="D68" s="36" t="str">
        <f aca="false">IF(C68="","",DATE(YEAR(D67),MONTH(D67)+1,DAY(D67)))</f>
        <v/>
      </c>
      <c r="E68" s="37" t="str">
        <f aca="false">IF(C68="","",IF(C68=$D$9+1,H67+F68,$D$14))</f>
        <v/>
      </c>
      <c r="F68" s="37" t="str">
        <f aca="false">IF(C68="","",ROUND($D$7/12*H67,2))</f>
        <v/>
      </c>
      <c r="G68" s="37" t="str">
        <f aca="false">IF(C68="","",E68-F68)</f>
        <v/>
      </c>
      <c r="H68" s="37" t="str">
        <f aca="false">IF(C68="","",H67-G68)</f>
        <v/>
      </c>
    </row>
    <row r="69" customFormat="false" ht="12.75" hidden="false" customHeight="false" outlineLevel="0" collapsed="false">
      <c r="C69" s="35" t="str">
        <f aca="false">IF(C68&gt;$D$9,"",C68+1)</f>
        <v/>
      </c>
      <c r="D69" s="36" t="str">
        <f aca="false">IF(C69="","",DATE(YEAR(D68),MONTH(D68)+1,DAY(D68)))</f>
        <v/>
      </c>
      <c r="E69" s="37" t="str">
        <f aca="false">IF(C69="","",IF(C69=$D$9+1,H68+F69,$D$14))</f>
        <v/>
      </c>
      <c r="F69" s="37" t="str">
        <f aca="false">IF(C69="","",ROUND($D$7/12*H68,2))</f>
        <v/>
      </c>
      <c r="G69" s="37" t="str">
        <f aca="false">IF(C69="","",E69-F69)</f>
        <v/>
      </c>
      <c r="H69" s="37" t="str">
        <f aca="false">IF(C69="","",H68-G69)</f>
        <v/>
      </c>
    </row>
    <row r="70" customFormat="false" ht="12.75" hidden="false" customHeight="false" outlineLevel="0" collapsed="false">
      <c r="C70" s="35" t="str">
        <f aca="false">IF(C69&gt;$D$9,"",C69+1)</f>
        <v/>
      </c>
      <c r="D70" s="36" t="str">
        <f aca="false">IF(C70="","",DATE(YEAR(D69),MONTH(D69)+1,DAY(D69)))</f>
        <v/>
      </c>
      <c r="E70" s="37" t="str">
        <f aca="false">IF(C70="","",IF(C70=$D$9+1,H69+F70,$D$14))</f>
        <v/>
      </c>
      <c r="F70" s="37" t="str">
        <f aca="false">IF(C70="","",ROUND($D$7/12*H69,2))</f>
        <v/>
      </c>
      <c r="G70" s="37" t="str">
        <f aca="false">IF(C70="","",E70-F70)</f>
        <v/>
      </c>
      <c r="H70" s="37" t="str">
        <f aca="false">IF(C70="","",H69-G70)</f>
        <v/>
      </c>
    </row>
    <row r="71" customFormat="false" ht="12.75" hidden="false" customHeight="false" outlineLevel="0" collapsed="false">
      <c r="C71" s="35" t="str">
        <f aca="false">IF(C70&gt;$D$9,"",C70+1)</f>
        <v/>
      </c>
      <c r="D71" s="36" t="str">
        <f aca="false">IF(C71="","",DATE(YEAR(D70),MONTH(D70)+1,DAY(D70)))</f>
        <v/>
      </c>
      <c r="E71" s="37" t="str">
        <f aca="false">IF(C71="","",IF(C71=$D$9+1,H70+F71,$D$14))</f>
        <v/>
      </c>
      <c r="F71" s="37" t="str">
        <f aca="false">IF(C71="","",ROUND($D$7/12*H70,2))</f>
        <v/>
      </c>
      <c r="G71" s="37" t="str">
        <f aca="false">IF(C71="","",E71-F71)</f>
        <v/>
      </c>
      <c r="H71" s="37" t="str">
        <f aca="false">IF(C71="","",H70-G71)</f>
        <v/>
      </c>
    </row>
    <row r="72" customFormat="false" ht="12.75" hidden="false" customHeight="false" outlineLevel="0" collapsed="false">
      <c r="C72" s="35" t="str">
        <f aca="false">IF(C71&gt;$D$9,"",C71+1)</f>
        <v/>
      </c>
      <c r="D72" s="36" t="str">
        <f aca="false">IF(C72="","",DATE(YEAR(D71),MONTH(D71)+1,DAY(D71)))</f>
        <v/>
      </c>
      <c r="E72" s="37" t="str">
        <f aca="false">IF(C72="","",IF(C72=$D$9+1,H71+F72,$D$14))</f>
        <v/>
      </c>
      <c r="F72" s="37" t="str">
        <f aca="false">IF(C72="","",ROUND($D$7/12*H71,2))</f>
        <v/>
      </c>
      <c r="G72" s="37" t="str">
        <f aca="false">IF(C72="","",E72-F72)</f>
        <v/>
      </c>
      <c r="H72" s="37" t="str">
        <f aca="false">IF(C72="","",H71-G72)</f>
        <v/>
      </c>
    </row>
    <row r="73" customFormat="false" ht="12.75" hidden="false" customHeight="false" outlineLevel="0" collapsed="false">
      <c r="C73" s="35" t="str">
        <f aca="false">IF(C72&gt;$D$9,"",C72+1)</f>
        <v/>
      </c>
      <c r="D73" s="36" t="str">
        <f aca="false">IF(C73="","",DATE(YEAR(D72),MONTH(D72)+1,DAY(D72)))</f>
        <v/>
      </c>
      <c r="E73" s="37" t="str">
        <f aca="false">IF(C73="","",IF(C73=$D$9+1,H72+F73,$D$14))</f>
        <v/>
      </c>
      <c r="F73" s="37" t="str">
        <f aca="false">IF(C73="","",ROUND($D$7/12*H72,2))</f>
        <v/>
      </c>
      <c r="G73" s="37" t="str">
        <f aca="false">IF(C73="","",E73-F73)</f>
        <v/>
      </c>
      <c r="H73" s="37" t="str">
        <f aca="false">IF(C73="","",H72-G73)</f>
        <v/>
      </c>
    </row>
    <row r="74" customFormat="false" ht="12.75" hidden="false" customHeight="false" outlineLevel="0" collapsed="false">
      <c r="C74" s="35" t="str">
        <f aca="false">IF(C73&gt;$D$9,"",C73+1)</f>
        <v/>
      </c>
      <c r="D74" s="36" t="str">
        <f aca="false">IF(C74="","",DATE(YEAR(D73),MONTH(D73)+1,DAY(D73)))</f>
        <v/>
      </c>
      <c r="E74" s="37" t="str">
        <f aca="false">IF(C74="","",IF(C74=$D$9+1,H73+F74,$D$14))</f>
        <v/>
      </c>
      <c r="F74" s="37" t="str">
        <f aca="false">IF(C74="","",ROUND($D$7/12*H73,2))</f>
        <v/>
      </c>
      <c r="G74" s="37" t="str">
        <f aca="false">IF(C74="","",E74-F74)</f>
        <v/>
      </c>
      <c r="H74" s="37" t="str">
        <f aca="false">IF(C74="","",H73-G74)</f>
        <v/>
      </c>
    </row>
    <row r="75" customFormat="false" ht="12.75" hidden="false" customHeight="false" outlineLevel="0" collapsed="false">
      <c r="C75" s="35" t="str">
        <f aca="false">IF(C74&gt;$D$9,"",C74+1)</f>
        <v/>
      </c>
      <c r="D75" s="36" t="str">
        <f aca="false">IF(C75="","",DATE(YEAR(D74),MONTH(D74)+1,DAY(D74)))</f>
        <v/>
      </c>
      <c r="E75" s="37" t="str">
        <f aca="false">IF(C75="","",IF(C75=$D$9+1,H74+F75,$D$14))</f>
        <v/>
      </c>
      <c r="F75" s="37" t="str">
        <f aca="false">IF(C75="","",ROUND($D$7/12*H74,2))</f>
        <v/>
      </c>
      <c r="G75" s="37" t="str">
        <f aca="false">IF(C75="","",E75-F75)</f>
        <v/>
      </c>
      <c r="H75" s="37" t="str">
        <f aca="false">IF(C75="","",H74-G75)</f>
        <v/>
      </c>
    </row>
    <row r="76" customFormat="false" ht="12.75" hidden="false" customHeight="false" outlineLevel="0" collapsed="false">
      <c r="C76" s="35" t="str">
        <f aca="false">IF(C75&gt;$D$9,"",C75+1)</f>
        <v/>
      </c>
      <c r="D76" s="36" t="str">
        <f aca="false">IF(C76="","",DATE(YEAR(D75),MONTH(D75)+1,DAY(D75)))</f>
        <v/>
      </c>
      <c r="E76" s="37" t="str">
        <f aca="false">IF(C76="","",IF(C76=$D$9+1,H75+F76,$D$14))</f>
        <v/>
      </c>
      <c r="F76" s="37" t="str">
        <f aca="false">IF(C76="","",ROUND($D$7/12*H75,2))</f>
        <v/>
      </c>
      <c r="G76" s="37" t="str">
        <f aca="false">IF(C76="","",E76-F76)</f>
        <v/>
      </c>
      <c r="H76" s="37" t="str">
        <f aca="false">IF(C76="","",H75-G76)</f>
        <v/>
      </c>
    </row>
    <row r="77" customFormat="false" ht="12.75" hidden="false" customHeight="false" outlineLevel="0" collapsed="false">
      <c r="C77" s="35" t="str">
        <f aca="false">IF(C76&gt;$D$9,"",C76+1)</f>
        <v/>
      </c>
      <c r="D77" s="36" t="str">
        <f aca="false">IF(C77="","",DATE(YEAR(D76),MONTH(D76)+1,DAY(D76)))</f>
        <v/>
      </c>
      <c r="E77" s="37" t="str">
        <f aca="false">IF(C77="","",IF(C77=$D$9+1,H76+F77,$D$14))</f>
        <v/>
      </c>
      <c r="F77" s="37" t="str">
        <f aca="false">IF(C77="","",ROUND($D$7/12*H76,2))</f>
        <v/>
      </c>
      <c r="G77" s="37" t="str">
        <f aca="false">IF(C77="","",E77-F77)</f>
        <v/>
      </c>
      <c r="H77" s="37" t="str">
        <f aca="false">IF(C77="","",H76-G77)</f>
        <v/>
      </c>
    </row>
    <row r="78" customFormat="false" ht="12.75" hidden="false" customHeight="false" outlineLevel="0" collapsed="false">
      <c r="C78" s="35" t="str">
        <f aca="false">IF(C77&gt;$D$9,"",C77+1)</f>
        <v/>
      </c>
      <c r="D78" s="36" t="str">
        <f aca="false">IF(C78="","",DATE(YEAR(D77),MONTH(D77)+1,DAY(D77)))</f>
        <v/>
      </c>
      <c r="E78" s="37" t="str">
        <f aca="false">IF(C78="","",IF(C78=$D$9+1,H77+F78,$D$14))</f>
        <v/>
      </c>
      <c r="F78" s="37" t="str">
        <f aca="false">IF(C78="","",ROUND($D$7/12*H77,2))</f>
        <v/>
      </c>
      <c r="G78" s="37" t="str">
        <f aca="false">IF(C78="","",E78-F78)</f>
        <v/>
      </c>
      <c r="H78" s="37" t="str">
        <f aca="false">IF(C78="","",H77-G78)</f>
        <v/>
      </c>
    </row>
    <row r="79" customFormat="false" ht="12.75" hidden="false" customHeight="false" outlineLevel="0" collapsed="false">
      <c r="C79" s="35" t="str">
        <f aca="false">IF(C78&gt;$D$9,"",C78+1)</f>
        <v/>
      </c>
      <c r="D79" s="36" t="str">
        <f aca="false">IF(C79="","",DATE(YEAR(D78),MONTH(D78)+1,DAY(D78)))</f>
        <v/>
      </c>
      <c r="E79" s="37" t="str">
        <f aca="false">IF(C79="","",IF(C79=$D$9+1,H78+F79,$D$14))</f>
        <v/>
      </c>
      <c r="F79" s="37" t="str">
        <f aca="false">IF(C79="","",ROUND($D$7/12*H78,2))</f>
        <v/>
      </c>
      <c r="G79" s="37" t="str">
        <f aca="false">IF(C79="","",E79-F79)</f>
        <v/>
      </c>
      <c r="H79" s="37" t="str">
        <f aca="false">IF(C79="","",H78-G79)</f>
        <v/>
      </c>
    </row>
    <row r="80" customFormat="false" ht="12.75" hidden="false" customHeight="false" outlineLevel="0" collapsed="false">
      <c r="C80" s="35" t="str">
        <f aca="false">IF(C79&gt;$D$9,"",C79+1)</f>
        <v/>
      </c>
      <c r="D80" s="36" t="str">
        <f aca="false">IF(C80="","",DATE(YEAR(D79),MONTH(D79)+1,DAY(D79)))</f>
        <v/>
      </c>
      <c r="E80" s="37" t="str">
        <f aca="false">IF(C80="","",IF(C80=$D$9+1,H79+F80,$D$14))</f>
        <v/>
      </c>
      <c r="F80" s="37" t="str">
        <f aca="false">IF(C80="","",ROUND($D$7/12*H79,2))</f>
        <v/>
      </c>
      <c r="G80" s="37" t="str">
        <f aca="false">IF(C80="","",E80-F80)</f>
        <v/>
      </c>
      <c r="H80" s="37" t="str">
        <f aca="false">IF(C80="","",H79-G80)</f>
        <v/>
      </c>
    </row>
    <row r="81" customFormat="false" ht="12.75" hidden="false" customHeight="false" outlineLevel="0" collapsed="false">
      <c r="C81" s="35" t="str">
        <f aca="false">IF(C80&gt;$D$9,"",C80+1)</f>
        <v/>
      </c>
      <c r="D81" s="36" t="str">
        <f aca="false">IF(C81="","",DATE(YEAR(D80),MONTH(D80)+1,DAY(D80)))</f>
        <v/>
      </c>
      <c r="E81" s="37" t="str">
        <f aca="false">IF(C81="","",IF(C81=$D$9+1,H80+F81,$D$14))</f>
        <v/>
      </c>
      <c r="F81" s="37" t="str">
        <f aca="false">IF(C81="","",ROUND($D$7/12*H80,2))</f>
        <v/>
      </c>
      <c r="G81" s="37" t="str">
        <f aca="false">IF(C81="","",E81-F81)</f>
        <v/>
      </c>
      <c r="H81" s="37" t="str">
        <f aca="false">IF(C81="","",H80-G81)</f>
        <v/>
      </c>
    </row>
    <row r="82" customFormat="false" ht="12.75" hidden="false" customHeight="false" outlineLevel="0" collapsed="false">
      <c r="C82" s="35" t="str">
        <f aca="false">IF(C81&gt;$D$9,"",C81+1)</f>
        <v/>
      </c>
      <c r="D82" s="36" t="str">
        <f aca="false">IF(C82="","",DATE(YEAR(D81),MONTH(D81)+1,DAY(D81)))</f>
        <v/>
      </c>
      <c r="E82" s="37" t="str">
        <f aca="false">IF(C82="","",IF(C82=$D$9+1,H81+F82,$D$14))</f>
        <v/>
      </c>
      <c r="F82" s="37" t="str">
        <f aca="false">IF(C82="","",ROUND($D$7/12*H81,2))</f>
        <v/>
      </c>
      <c r="G82" s="37" t="str">
        <f aca="false">IF(C82="","",E82-F82)</f>
        <v/>
      </c>
      <c r="H82" s="37" t="str">
        <f aca="false">IF(C82="","",H81-G82)</f>
        <v/>
      </c>
    </row>
    <row r="83" customFormat="false" ht="12.75" hidden="false" customHeight="false" outlineLevel="0" collapsed="false">
      <c r="C83" s="35" t="str">
        <f aca="false">IF(C82&gt;$D$9,"",C82+1)</f>
        <v/>
      </c>
      <c r="D83" s="36" t="str">
        <f aca="false">IF(C83="","",DATE(YEAR(D82),MONTH(D82)+1,DAY(D82)))</f>
        <v/>
      </c>
      <c r="E83" s="37" t="str">
        <f aca="false">IF(C83="","",IF(C83=$D$9+1,H82+F83,$D$14))</f>
        <v/>
      </c>
      <c r="F83" s="37" t="str">
        <f aca="false">IF(C83="","",ROUND($D$7/12*H82,2))</f>
        <v/>
      </c>
      <c r="G83" s="37" t="str">
        <f aca="false">IF(C83="","",E83-F83)</f>
        <v/>
      </c>
      <c r="H83" s="37" t="str">
        <f aca="false">IF(C83="","",H82-G83)</f>
        <v/>
      </c>
    </row>
    <row r="84" customFormat="false" ht="12.75" hidden="false" customHeight="false" outlineLevel="0" collapsed="false">
      <c r="C84" s="35" t="str">
        <f aca="false">IF(C83&gt;$D$9,"",C83+1)</f>
        <v/>
      </c>
      <c r="D84" s="36" t="str">
        <f aca="false">IF(C84="","",DATE(YEAR(D83),MONTH(D83)+1,DAY(D83)))</f>
        <v/>
      </c>
      <c r="E84" s="37" t="str">
        <f aca="false">IF(C84="","",IF(C84=$D$9+1,H83+F84,$D$14))</f>
        <v/>
      </c>
      <c r="F84" s="37" t="str">
        <f aca="false">IF(C84="","",ROUND($D$7/12*H83,2))</f>
        <v/>
      </c>
      <c r="G84" s="37" t="str">
        <f aca="false">IF(C84="","",E84-F84)</f>
        <v/>
      </c>
      <c r="H84" s="37" t="str">
        <f aca="false">IF(C84="","",H83-G84)</f>
        <v/>
      </c>
    </row>
    <row r="85" customFormat="false" ht="12.75" hidden="false" customHeight="false" outlineLevel="0" collapsed="false">
      <c r="C85" s="35" t="str">
        <f aca="false">IF(C84&gt;$D$9,"",C84+1)</f>
        <v/>
      </c>
      <c r="D85" s="36" t="str">
        <f aca="false">IF(C85="","",DATE(YEAR(D84),MONTH(D84)+1,DAY(D84)))</f>
        <v/>
      </c>
      <c r="E85" s="37" t="str">
        <f aca="false">IF(C85="","",IF(C85=$D$9+1,H84+F85,$D$14))</f>
        <v/>
      </c>
      <c r="F85" s="37" t="str">
        <f aca="false">IF(C85="","",ROUND($D$7/12*H84,2))</f>
        <v/>
      </c>
      <c r="G85" s="37" t="str">
        <f aca="false">IF(C85="","",E85-F85)</f>
        <v/>
      </c>
      <c r="H85" s="37" t="str">
        <f aca="false">IF(C85="","",H84-G85)</f>
        <v/>
      </c>
    </row>
    <row r="86" customFormat="false" ht="12.75" hidden="false" customHeight="false" outlineLevel="0" collapsed="false">
      <c r="C86" s="35" t="str">
        <f aca="false">IF(C85&gt;$D$9,"",C85+1)</f>
        <v/>
      </c>
      <c r="D86" s="36" t="str">
        <f aca="false">IF(C86="","",DATE(YEAR(D85),MONTH(D85)+1,DAY(D85)))</f>
        <v/>
      </c>
      <c r="E86" s="37" t="str">
        <f aca="false">IF(C86="","",IF(C86=$D$9+1,H85+F86,$D$14))</f>
        <v/>
      </c>
      <c r="F86" s="37" t="str">
        <f aca="false">IF(C86="","",ROUND($D$7/12*H85,2))</f>
        <v/>
      </c>
      <c r="G86" s="37" t="str">
        <f aca="false">IF(C86="","",E86-F86)</f>
        <v/>
      </c>
      <c r="H86" s="37" t="str">
        <f aca="false">IF(C86="","",H85-G86)</f>
        <v/>
      </c>
    </row>
    <row r="87" customFormat="false" ht="12.75" hidden="false" customHeight="false" outlineLevel="0" collapsed="false">
      <c r="C87" s="35" t="str">
        <f aca="false">IF(C86&gt;$D$9,"",C86+1)</f>
        <v/>
      </c>
      <c r="D87" s="36" t="str">
        <f aca="false">IF(C87="","",DATE(YEAR(D86),MONTH(D86)+1,DAY(D86)))</f>
        <v/>
      </c>
      <c r="E87" s="37" t="str">
        <f aca="false">IF(C87="","",IF(C87=$D$9+1,H86+F87,$D$14))</f>
        <v/>
      </c>
      <c r="F87" s="37" t="str">
        <f aca="false">IF(C87="","",ROUND($D$7/12*H86,2))</f>
        <v/>
      </c>
      <c r="G87" s="37" t="str">
        <f aca="false">IF(C87="","",E87-F87)</f>
        <v/>
      </c>
      <c r="H87" s="37" t="str">
        <f aca="false">IF(C87="","",H86-G87)</f>
        <v/>
      </c>
    </row>
    <row r="88" customFormat="false" ht="12.75" hidden="false" customHeight="false" outlineLevel="0" collapsed="false">
      <c r="C88" s="35" t="str">
        <f aca="false">IF(C87&gt;$D$9,"",C87+1)</f>
        <v/>
      </c>
      <c r="D88" s="36" t="str">
        <f aca="false">IF(C88="","",DATE(YEAR(D87),MONTH(D87)+1,DAY(D87)))</f>
        <v/>
      </c>
      <c r="E88" s="37" t="str">
        <f aca="false">IF(C88="","",IF(C88=$D$9+1,H87+F88,$D$14))</f>
        <v/>
      </c>
      <c r="F88" s="37" t="str">
        <f aca="false">IF(C88="","",ROUND($D$7/12*H87,2))</f>
        <v/>
      </c>
      <c r="G88" s="37" t="str">
        <f aca="false">IF(C88="","",E88-F88)</f>
        <v/>
      </c>
      <c r="H88" s="37" t="str">
        <f aca="false">IF(C88="","",H87-G88)</f>
        <v/>
      </c>
    </row>
    <row r="89" customFormat="false" ht="12.75" hidden="false" customHeight="false" outlineLevel="0" collapsed="false">
      <c r="C89" s="35" t="str">
        <f aca="false">IF(C88&gt;$D$9,"",C88+1)</f>
        <v/>
      </c>
      <c r="D89" s="36" t="str">
        <f aca="false">IF(C89="","",DATE(YEAR(D88),MONTH(D88)+1,DAY(D88)))</f>
        <v/>
      </c>
      <c r="E89" s="37" t="str">
        <f aca="false">IF(C89="","",IF(C89=$D$9+1,H88+F89,$D$14))</f>
        <v/>
      </c>
      <c r="F89" s="37" t="str">
        <f aca="false">IF(C89="","",ROUND($D$7/12*H88,2))</f>
        <v/>
      </c>
      <c r="G89" s="37" t="str">
        <f aca="false">IF(C89="","",E89-F89)</f>
        <v/>
      </c>
      <c r="H89" s="37" t="str">
        <f aca="false">IF(C89="","",H88-G89)</f>
        <v/>
      </c>
    </row>
    <row r="90" customFormat="false" ht="12.75" hidden="false" customHeight="false" outlineLevel="0" collapsed="false">
      <c r="C90" s="35" t="str">
        <f aca="false">IF(C89&gt;$D$9,"",C89+1)</f>
        <v/>
      </c>
      <c r="D90" s="36" t="str">
        <f aca="false">IF(C90="","",DATE(YEAR(D89),MONTH(D89)+1,DAY(D89)))</f>
        <v/>
      </c>
      <c r="E90" s="37" t="str">
        <f aca="false">IF(C90="","",IF(C90=$D$9+1,H89+F90,$D$14))</f>
        <v/>
      </c>
      <c r="F90" s="37" t="str">
        <f aca="false">IF(C90="","",ROUND($D$7/12*H89,2))</f>
        <v/>
      </c>
      <c r="G90" s="37" t="str">
        <f aca="false">IF(C90="","",E90-F90)</f>
        <v/>
      </c>
      <c r="H90" s="37" t="str">
        <f aca="false">IF(C90="","",H89-G90)</f>
        <v/>
      </c>
    </row>
    <row r="91" customFormat="false" ht="12.75" hidden="false" customHeight="false" outlineLevel="0" collapsed="false">
      <c r="C91" s="35" t="str">
        <f aca="false">IF(C90&gt;$D$9,"",C90+1)</f>
        <v/>
      </c>
      <c r="D91" s="36" t="str">
        <f aca="false">IF(C91="","",DATE(YEAR(D90),MONTH(D90)+1,DAY(D90)))</f>
        <v/>
      </c>
      <c r="E91" s="37" t="str">
        <f aca="false">IF(C91="","",IF(C91=$D$9+1,H90+F91,$D$14))</f>
        <v/>
      </c>
      <c r="F91" s="37" t="str">
        <f aca="false">IF(C91="","",ROUND($D$7/12*H90,2))</f>
        <v/>
      </c>
      <c r="G91" s="37" t="str">
        <f aca="false">IF(C91="","",E91-F91)</f>
        <v/>
      </c>
      <c r="H91" s="37" t="str">
        <f aca="false">IF(C91="","",H90-G91)</f>
        <v/>
      </c>
    </row>
    <row r="92" customFormat="false" ht="12.75" hidden="false" customHeight="false" outlineLevel="0" collapsed="false">
      <c r="C92" s="35" t="str">
        <f aca="false">IF(C91&gt;$D$9,"",C91+1)</f>
        <v/>
      </c>
      <c r="D92" s="36" t="str">
        <f aca="false">IF(C92="","",DATE(YEAR(D91),MONTH(D91)+1,DAY(D91)))</f>
        <v/>
      </c>
      <c r="E92" s="37" t="str">
        <f aca="false">IF(C92="","",IF(C92=$D$9+1,H91+F92,$D$14))</f>
        <v/>
      </c>
      <c r="F92" s="37" t="str">
        <f aca="false">IF(C92="","",ROUND($D$7/12*H91,2))</f>
        <v/>
      </c>
      <c r="G92" s="37" t="str">
        <f aca="false">IF(C92="","",E92-F92)</f>
        <v/>
      </c>
      <c r="H92" s="37" t="str">
        <f aca="false">IF(C92="","",H91-G92)</f>
        <v/>
      </c>
    </row>
    <row r="93" customFormat="false" ht="12.75" hidden="false" customHeight="false" outlineLevel="0" collapsed="false">
      <c r="C93" s="35" t="str">
        <f aca="false">IF(C92&gt;$D$9,"",C92+1)</f>
        <v/>
      </c>
      <c r="D93" s="36" t="str">
        <f aca="false">IF(C93="","",DATE(YEAR(D92),MONTH(D92)+1,DAY(D92)))</f>
        <v/>
      </c>
      <c r="E93" s="37" t="str">
        <f aca="false">IF(C93="","",IF(C93=$D$9+1,H92+F93,$D$14))</f>
        <v/>
      </c>
      <c r="F93" s="37" t="str">
        <f aca="false">IF(C93="","",ROUND($D$7/12*H92,2))</f>
        <v/>
      </c>
      <c r="G93" s="37" t="str">
        <f aca="false">IF(C93="","",E93-F93)</f>
        <v/>
      </c>
      <c r="H93" s="37" t="str">
        <f aca="false">IF(C93="","",H92-G93)</f>
        <v/>
      </c>
    </row>
    <row r="94" customFormat="false" ht="12.75" hidden="false" customHeight="false" outlineLevel="0" collapsed="false">
      <c r="C94" s="35" t="str">
        <f aca="false">IF(C93&gt;$D$9,"",C93+1)</f>
        <v/>
      </c>
      <c r="D94" s="36" t="str">
        <f aca="false">IF(C94="","",DATE(YEAR(D93),MONTH(D93)+1,DAY(D93)))</f>
        <v/>
      </c>
      <c r="E94" s="37" t="str">
        <f aca="false">IF(C94="","",IF(C94=$D$9+1,H93+F94,$D$14))</f>
        <v/>
      </c>
      <c r="F94" s="37" t="str">
        <f aca="false">IF(C94="","",ROUND($D$7/12*H93,2))</f>
        <v/>
      </c>
      <c r="G94" s="37" t="str">
        <f aca="false">IF(C94="","",E94-F94)</f>
        <v/>
      </c>
      <c r="H94" s="37" t="str">
        <f aca="false">IF(C94="","",H93-G94)</f>
        <v/>
      </c>
    </row>
    <row r="95" customFormat="false" ht="12.75" hidden="false" customHeight="false" outlineLevel="0" collapsed="false">
      <c r="C95" s="35" t="str">
        <f aca="false">IF(C94&gt;$D$9,"",C94+1)</f>
        <v/>
      </c>
      <c r="D95" s="36" t="str">
        <f aca="false">IF(C95="","",DATE(YEAR(D94),MONTH(D94)+1,DAY(D94)))</f>
        <v/>
      </c>
      <c r="E95" s="37" t="str">
        <f aca="false">IF(C95="","",IF(C95=$D$9+1,H94+F95,$D$14))</f>
        <v/>
      </c>
      <c r="F95" s="37" t="str">
        <f aca="false">IF(C95="","",ROUND($D$7/12*H94,2))</f>
        <v/>
      </c>
      <c r="G95" s="37" t="str">
        <f aca="false">IF(C95="","",E95-F95)</f>
        <v/>
      </c>
      <c r="H95" s="37" t="str">
        <f aca="false">IF(C95="","",H94-G95)</f>
        <v/>
      </c>
    </row>
    <row r="96" customFormat="false" ht="12.75" hidden="false" customHeight="false" outlineLevel="0" collapsed="false">
      <c r="C96" s="35" t="str">
        <f aca="false">IF(C95&gt;$D$9,"",C95+1)</f>
        <v/>
      </c>
      <c r="D96" s="36" t="str">
        <f aca="false">IF(C96="","",DATE(YEAR(D95),MONTH(D95)+1,DAY(D95)))</f>
        <v/>
      </c>
      <c r="E96" s="37" t="str">
        <f aca="false">IF(C96="","",IF(C96=$D$9+1,H95+F96,$D$14))</f>
        <v/>
      </c>
      <c r="F96" s="37" t="str">
        <f aca="false">IF(C96="","",ROUND($D$7/12*H95,2))</f>
        <v/>
      </c>
      <c r="G96" s="37" t="str">
        <f aca="false">IF(C96="","",E96-F96)</f>
        <v/>
      </c>
      <c r="H96" s="37" t="str">
        <f aca="false">IF(C96="","",H95-G96)</f>
        <v/>
      </c>
    </row>
    <row r="97" customFormat="false" ht="12.75" hidden="false" customHeight="false" outlineLevel="0" collapsed="false">
      <c r="C97" s="35" t="str">
        <f aca="false">IF(C96&gt;$D$9,"",C96+1)</f>
        <v/>
      </c>
      <c r="D97" s="36" t="str">
        <f aca="false">IF(C97="","",DATE(YEAR(D96),MONTH(D96)+1,DAY(D96)))</f>
        <v/>
      </c>
      <c r="E97" s="37" t="str">
        <f aca="false">IF(C97="","",IF(C97=$D$9+1,H96+F97,$D$14))</f>
        <v/>
      </c>
      <c r="F97" s="37" t="str">
        <f aca="false">IF(C97="","",ROUND($D$7/12*H96,2))</f>
        <v/>
      </c>
      <c r="G97" s="37" t="str">
        <f aca="false">IF(C97="","",E97-F97)</f>
        <v/>
      </c>
      <c r="H97" s="37" t="str">
        <f aca="false">IF(C97="","",H96-G97)</f>
        <v/>
      </c>
    </row>
    <row r="98" customFormat="false" ht="12.75" hidden="false" customHeight="false" outlineLevel="0" collapsed="false">
      <c r="C98" s="35" t="str">
        <f aca="false">IF(C97&gt;$D$9,"",C97+1)</f>
        <v/>
      </c>
      <c r="D98" s="36" t="str">
        <f aca="false">IF(C98="","",DATE(YEAR(D97),MONTH(D97)+1,DAY(D97)))</f>
        <v/>
      </c>
      <c r="E98" s="37" t="str">
        <f aca="false">IF(C98="","",IF(C98=$D$9+1,H97+F98,$D$14))</f>
        <v/>
      </c>
      <c r="F98" s="37" t="str">
        <f aca="false">IF(C98="","",ROUND($D$7/12*H97,2))</f>
        <v/>
      </c>
      <c r="G98" s="37" t="str">
        <f aca="false">IF(C98="","",E98-F98)</f>
        <v/>
      </c>
      <c r="H98" s="37" t="str">
        <f aca="false">IF(C98="","",H97-G98)</f>
        <v/>
      </c>
    </row>
    <row r="99" customFormat="false" ht="12.75" hidden="false" customHeight="false" outlineLevel="0" collapsed="false">
      <c r="C99" s="35" t="str">
        <f aca="false">IF(C98&gt;$D$9,"",C98+1)</f>
        <v/>
      </c>
      <c r="D99" s="36" t="str">
        <f aca="false">IF(C99="","",DATE(YEAR(D98),MONTH(D98)+1,DAY(D98)))</f>
        <v/>
      </c>
      <c r="E99" s="37" t="str">
        <f aca="false">IF(C99="","",IF(C99=$D$9+1,H98+F99,$D$14))</f>
        <v/>
      </c>
      <c r="F99" s="37" t="str">
        <f aca="false">IF(C99="","",ROUND($D$7/12*H98,2))</f>
        <v/>
      </c>
      <c r="G99" s="37" t="str">
        <f aca="false">IF(C99="","",E99-F99)</f>
        <v/>
      </c>
      <c r="H99" s="37" t="str">
        <f aca="false">IF(C99="","",H98-G99)</f>
        <v/>
      </c>
    </row>
    <row r="100" customFormat="false" ht="12.75" hidden="false" customHeight="false" outlineLevel="0" collapsed="false">
      <c r="C100" s="35" t="str">
        <f aca="false">IF(C99&gt;$D$9,"",C99+1)</f>
        <v/>
      </c>
      <c r="D100" s="36" t="str">
        <f aca="false">IF(C100="","",DATE(YEAR(D99),MONTH(D99)+1,DAY(D99)))</f>
        <v/>
      </c>
      <c r="E100" s="37" t="str">
        <f aca="false">IF(C100="","",IF(C100=$D$9+1,H99+F100,$D$14))</f>
        <v/>
      </c>
      <c r="F100" s="37" t="str">
        <f aca="false">IF(C100="","",ROUND($D$7/12*H99,2))</f>
        <v/>
      </c>
      <c r="G100" s="37" t="str">
        <f aca="false">IF(C100="","",E100-F100)</f>
        <v/>
      </c>
      <c r="H100" s="37" t="str">
        <f aca="false">IF(C100="","",H99-G100)</f>
        <v/>
      </c>
    </row>
    <row r="101" customFormat="false" ht="12.75" hidden="false" customHeight="false" outlineLevel="0" collapsed="false">
      <c r="C101" s="35" t="str">
        <f aca="false">IF(C100&gt;$D$9,"",C100+1)</f>
        <v/>
      </c>
      <c r="D101" s="36" t="str">
        <f aca="false">IF(C101="","",DATE(YEAR(D100),MONTH(D100)+1,DAY(D100)))</f>
        <v/>
      </c>
      <c r="E101" s="37" t="str">
        <f aca="false">IF(C101="","",IF(C101=$D$9+1,H100+F101,$D$14))</f>
        <v/>
      </c>
      <c r="F101" s="37" t="str">
        <f aca="false">IF(C101="","",ROUND($D$7/12*H100,2))</f>
        <v/>
      </c>
      <c r="G101" s="37" t="str">
        <f aca="false">IF(C101="","",E101-F101)</f>
        <v/>
      </c>
      <c r="H101" s="37" t="str">
        <f aca="false">IF(C101="","",H100-G101)</f>
        <v/>
      </c>
    </row>
    <row r="102" customFormat="false" ht="12.75" hidden="false" customHeight="false" outlineLevel="0" collapsed="false">
      <c r="C102" s="35" t="str">
        <f aca="false">IF(C101&gt;$D$9,"",C101+1)</f>
        <v/>
      </c>
      <c r="D102" s="36" t="str">
        <f aca="false">IF(C102="","",DATE(YEAR(D101),MONTH(D101)+1,DAY(D101)))</f>
        <v/>
      </c>
      <c r="E102" s="37" t="str">
        <f aca="false">IF(C102="","",IF(C102=$D$9+1,H101+F102,$D$14))</f>
        <v/>
      </c>
      <c r="F102" s="37" t="str">
        <f aca="false">IF(C102="","",ROUND($D$7/12*H101,2))</f>
        <v/>
      </c>
      <c r="G102" s="37" t="str">
        <f aca="false">IF(C102="","",E102-F102)</f>
        <v/>
      </c>
      <c r="H102" s="37" t="str">
        <f aca="false">IF(C102="","",H101-G102)</f>
        <v/>
      </c>
    </row>
    <row r="103" customFormat="false" ht="12.75" hidden="false" customHeight="false" outlineLevel="0" collapsed="false">
      <c r="C103" s="35" t="str">
        <f aca="false">IF(C102&gt;$D$9,"",C102+1)</f>
        <v/>
      </c>
      <c r="D103" s="36" t="str">
        <f aca="false">IF(C103="","",DATE(YEAR(D102),MONTH(D102)+1,DAY(D102)))</f>
        <v/>
      </c>
      <c r="E103" s="37" t="str">
        <f aca="false">IF(C103="","",IF(C103=$D$9+1,H102+F103,$D$14))</f>
        <v/>
      </c>
      <c r="F103" s="37" t="str">
        <f aca="false">IF(C103="","",ROUND($D$7/12*H102,2))</f>
        <v/>
      </c>
      <c r="G103" s="37" t="str">
        <f aca="false">IF(C103="","",E103-F103)</f>
        <v/>
      </c>
      <c r="H103" s="37" t="str">
        <f aca="false">IF(C103="","",H102-G103)</f>
        <v/>
      </c>
    </row>
    <row r="104" customFormat="false" ht="12.75" hidden="false" customHeight="false" outlineLevel="0" collapsed="false">
      <c r="C104" s="35" t="str">
        <f aca="false">IF(C103&gt;$D$9,"",C103+1)</f>
        <v/>
      </c>
      <c r="D104" s="36" t="str">
        <f aca="false">IF(C104="","",DATE(YEAR(D103),MONTH(D103)+1,DAY(D103)))</f>
        <v/>
      </c>
      <c r="E104" s="37" t="str">
        <f aca="false">IF(C104="","",IF(C104=$D$9+1,H103+F104,$D$14))</f>
        <v/>
      </c>
      <c r="F104" s="37" t="str">
        <f aca="false">IF(C104="","",ROUND($D$7/12*H103,2))</f>
        <v/>
      </c>
      <c r="G104" s="37" t="str">
        <f aca="false">IF(C104="","",E104-F104)</f>
        <v/>
      </c>
      <c r="H104" s="37" t="str">
        <f aca="false">IF(C104="","",H103-G104)</f>
        <v/>
      </c>
    </row>
    <row r="105" customFormat="false" ht="12.75" hidden="false" customHeight="false" outlineLevel="0" collapsed="false">
      <c r="C105" s="35" t="str">
        <f aca="false">IF(C104&gt;$D$9,"",C104+1)</f>
        <v/>
      </c>
      <c r="D105" s="36" t="str">
        <f aca="false">IF(C105="","",DATE(YEAR(D104),MONTH(D104)+1,DAY(D104)))</f>
        <v/>
      </c>
      <c r="E105" s="37" t="str">
        <f aca="false">IF(C105="","",IF(C105=$D$9+1,H104+F105,$D$14))</f>
        <v/>
      </c>
      <c r="F105" s="37" t="str">
        <f aca="false">IF(C105="","",ROUND($D$7/12*H104,2))</f>
        <v/>
      </c>
      <c r="G105" s="37" t="str">
        <f aca="false">IF(C105="","",E105-F105)</f>
        <v/>
      </c>
      <c r="H105" s="37" t="str">
        <f aca="false">IF(C105="","",H104-G105)</f>
        <v/>
      </c>
    </row>
    <row r="106" customFormat="false" ht="12.75" hidden="false" customHeight="false" outlineLevel="0" collapsed="false">
      <c r="C106" s="35" t="str">
        <f aca="false">IF(C105&gt;$D$9,"",C105+1)</f>
        <v/>
      </c>
      <c r="D106" s="36" t="str">
        <f aca="false">IF(C106="","",DATE(YEAR(D105),MONTH(D105)+1,DAY(D105)))</f>
        <v/>
      </c>
      <c r="E106" s="37" t="str">
        <f aca="false">IF(C106="","",IF(C106=$D$9+1,H105+F106,$D$14))</f>
        <v/>
      </c>
      <c r="F106" s="37" t="str">
        <f aca="false">IF(C106="","",ROUND($D$7/12*H105,2))</f>
        <v/>
      </c>
      <c r="G106" s="37" t="str">
        <f aca="false">IF(C106="","",E106-F106)</f>
        <v/>
      </c>
      <c r="H106" s="37" t="str">
        <f aca="false">IF(C106="","",H105-G106)</f>
        <v/>
      </c>
    </row>
    <row r="107" customFormat="false" ht="12.75" hidden="false" customHeight="false" outlineLevel="0" collapsed="false">
      <c r="C107" s="35" t="str">
        <f aca="false">IF(C106&gt;$D$9,"",C106+1)</f>
        <v/>
      </c>
      <c r="D107" s="36" t="str">
        <f aca="false">IF(C107="","",DATE(YEAR(D106),MONTH(D106)+1,DAY(D106)))</f>
        <v/>
      </c>
      <c r="E107" s="37" t="str">
        <f aca="false">IF(C107="","",IF(C107=$D$9+1,H106+F107,$D$14))</f>
        <v/>
      </c>
      <c r="F107" s="37" t="str">
        <f aca="false">IF(C107="","",ROUND($D$7/12*H106,2))</f>
        <v/>
      </c>
      <c r="G107" s="37" t="str">
        <f aca="false">IF(C107="","",E107-F107)</f>
        <v/>
      </c>
      <c r="H107" s="37" t="str">
        <f aca="false">IF(C107="","",H106-G107)</f>
        <v/>
      </c>
    </row>
    <row r="108" customFormat="false" ht="12.75" hidden="false" customHeight="false" outlineLevel="0" collapsed="false">
      <c r="C108" s="35" t="str">
        <f aca="false">IF(C107&gt;$D$9,"",C107+1)</f>
        <v/>
      </c>
      <c r="D108" s="36" t="str">
        <f aca="false">IF(C108="","",DATE(YEAR(D107),MONTH(D107)+1,DAY(D107)))</f>
        <v/>
      </c>
      <c r="E108" s="37" t="str">
        <f aca="false">IF(C108="","",IF(C108=$D$9+1,H107+F108,$D$14))</f>
        <v/>
      </c>
      <c r="F108" s="37" t="str">
        <f aca="false">IF(C108="","",ROUND($D$7/12*H107,2))</f>
        <v/>
      </c>
      <c r="G108" s="37" t="str">
        <f aca="false">IF(C108="","",E108-F108)</f>
        <v/>
      </c>
      <c r="H108" s="37" t="str">
        <f aca="false">IF(C108="","",H107-G108)</f>
        <v/>
      </c>
    </row>
    <row r="109" customFormat="false" ht="12.75" hidden="false" customHeight="false" outlineLevel="0" collapsed="false">
      <c r="C109" s="35" t="str">
        <f aca="false">IF(C108&gt;$D$9,"",C108+1)</f>
        <v/>
      </c>
      <c r="D109" s="36" t="str">
        <f aca="false">IF(C109="","",DATE(YEAR(D108),MONTH(D108)+1,DAY(D108)))</f>
        <v/>
      </c>
      <c r="E109" s="37" t="str">
        <f aca="false">IF(C109="","",IF(C109=$D$9+1,H108+F109,$D$14))</f>
        <v/>
      </c>
      <c r="F109" s="37" t="str">
        <f aca="false">IF(C109="","",ROUND($D$7/12*H108,2))</f>
        <v/>
      </c>
      <c r="G109" s="37" t="str">
        <f aca="false">IF(C109="","",E109-F109)</f>
        <v/>
      </c>
      <c r="H109" s="37" t="str">
        <f aca="false">IF(C109="","",H108-G109)</f>
        <v/>
      </c>
    </row>
    <row r="110" customFormat="false" ht="12.75" hidden="false" customHeight="false" outlineLevel="0" collapsed="false">
      <c r="C110" s="35" t="str">
        <f aca="false">IF(C109&gt;$D$9,"",C109+1)</f>
        <v/>
      </c>
      <c r="D110" s="36" t="str">
        <f aca="false">IF(C110="","",DATE(YEAR(D109),MONTH(D109)+1,DAY(D109)))</f>
        <v/>
      </c>
      <c r="E110" s="37" t="str">
        <f aca="false">IF(C110="","",IF(C110=$D$9+1,H109+F110,$D$14))</f>
        <v/>
      </c>
      <c r="F110" s="37" t="str">
        <f aca="false">IF(C110="","",ROUND($D$7/12*H109,2))</f>
        <v/>
      </c>
      <c r="G110" s="37" t="str">
        <f aca="false">IF(C110="","",E110-F110)</f>
        <v/>
      </c>
      <c r="H110" s="37" t="str">
        <f aca="false">IF(C110="","",H109-G110)</f>
        <v/>
      </c>
    </row>
    <row r="111" customFormat="false" ht="12.75" hidden="false" customHeight="false" outlineLevel="0" collapsed="false">
      <c r="C111" s="35" t="str">
        <f aca="false">IF(C110&gt;$D$9,"",C110+1)</f>
        <v/>
      </c>
      <c r="D111" s="36" t="str">
        <f aca="false">IF(C111="","",DATE(YEAR(D110),MONTH(D110)+1,DAY(D110)))</f>
        <v/>
      </c>
      <c r="E111" s="37" t="str">
        <f aca="false">IF(C111="","",IF(C111=$D$9+1,H110+F111,$D$14))</f>
        <v/>
      </c>
      <c r="F111" s="37" t="str">
        <f aca="false">IF(C111="","",ROUND($D$7/12*H110,2))</f>
        <v/>
      </c>
      <c r="G111" s="37" t="str">
        <f aca="false">IF(C111="","",E111-F111)</f>
        <v/>
      </c>
      <c r="H111" s="37" t="str">
        <f aca="false">IF(C111="","",H110-G111)</f>
        <v/>
      </c>
    </row>
    <row r="112" customFormat="false" ht="12.75" hidden="false" customHeight="false" outlineLevel="0" collapsed="false">
      <c r="C112" s="35" t="str">
        <f aca="false">IF(C111&gt;$D$9,"",C111+1)</f>
        <v/>
      </c>
      <c r="D112" s="36" t="str">
        <f aca="false">IF(C112="","",DATE(YEAR(D111),MONTH(D111)+1,DAY(D111)))</f>
        <v/>
      </c>
      <c r="E112" s="37" t="str">
        <f aca="false">IF(C112="","",IF(C112=$D$9+1,H111+F112,$D$14))</f>
        <v/>
      </c>
      <c r="F112" s="37" t="str">
        <f aca="false">IF(C112="","",ROUND($D$7/12*H111,2))</f>
        <v/>
      </c>
      <c r="G112" s="37" t="str">
        <f aca="false">IF(C112="","",E112-F112)</f>
        <v/>
      </c>
      <c r="H112" s="37" t="str">
        <f aca="false">IF(C112="","",H111-G112)</f>
        <v/>
      </c>
    </row>
    <row r="113" customFormat="false" ht="12.75" hidden="false" customHeight="false" outlineLevel="0" collapsed="false">
      <c r="C113" s="35" t="str">
        <f aca="false">IF(C112&gt;$D$9,"",C112+1)</f>
        <v/>
      </c>
      <c r="D113" s="36" t="str">
        <f aca="false">IF(C113="","",DATE(YEAR(D112),MONTH(D112)+1,DAY(D112)))</f>
        <v/>
      </c>
      <c r="E113" s="37" t="str">
        <f aca="false">IF(C113="","",IF(C113=$D$9+1,H112+F113,$D$14))</f>
        <v/>
      </c>
      <c r="F113" s="37" t="str">
        <f aca="false">IF(C113="","",ROUND($D$7/12*H112,2))</f>
        <v/>
      </c>
      <c r="G113" s="37" t="str">
        <f aca="false">IF(C113="","",E113-F113)</f>
        <v/>
      </c>
      <c r="H113" s="37" t="str">
        <f aca="false">IF(C113="","",H112-G113)</f>
        <v/>
      </c>
    </row>
    <row r="114" customFormat="false" ht="12.75" hidden="false" customHeight="false" outlineLevel="0" collapsed="false">
      <c r="C114" s="35" t="str">
        <f aca="false">IF(C113&gt;$D$9,"",C113+1)</f>
        <v/>
      </c>
      <c r="D114" s="36" t="str">
        <f aca="false">IF(C114="","",DATE(YEAR(D113),MONTH(D113)+1,DAY(D113)))</f>
        <v/>
      </c>
      <c r="E114" s="37" t="str">
        <f aca="false">IF(C114="","",IF(C114=$D$9+1,H113+F114,$D$14))</f>
        <v/>
      </c>
      <c r="F114" s="37" t="str">
        <f aca="false">IF(C114="","",ROUND($D$7/12*H113,2))</f>
        <v/>
      </c>
      <c r="G114" s="37" t="str">
        <f aca="false">IF(C114="","",E114-F114)</f>
        <v/>
      </c>
      <c r="H114" s="37" t="str">
        <f aca="false">IF(C114="","",H113-G114)</f>
        <v/>
      </c>
    </row>
    <row r="115" customFormat="false" ht="12.75" hidden="false" customHeight="false" outlineLevel="0" collapsed="false">
      <c r="C115" s="35" t="str">
        <f aca="false">IF(C114&gt;$D$9,"",C114+1)</f>
        <v/>
      </c>
      <c r="D115" s="36" t="str">
        <f aca="false">IF(C115="","",DATE(YEAR(D114),MONTH(D114)+1,DAY(D114)))</f>
        <v/>
      </c>
      <c r="E115" s="37" t="str">
        <f aca="false">IF(C115="","",IF(C115=$D$9+1,H114+F115,$D$14))</f>
        <v/>
      </c>
      <c r="F115" s="37" t="str">
        <f aca="false">IF(C115="","",ROUND($D$7/12*H114,2))</f>
        <v/>
      </c>
      <c r="G115" s="37" t="str">
        <f aca="false">IF(C115="","",E115-F115)</f>
        <v/>
      </c>
      <c r="H115" s="37" t="str">
        <f aca="false">IF(C115="","",H114-G115)</f>
        <v/>
      </c>
    </row>
    <row r="116" customFormat="false" ht="12.75" hidden="false" customHeight="false" outlineLevel="0" collapsed="false">
      <c r="C116" s="35" t="str">
        <f aca="false">IF(C115&gt;$D$9,"",C115+1)</f>
        <v/>
      </c>
      <c r="D116" s="36" t="str">
        <f aca="false">IF(C116="","",DATE(YEAR(D115),MONTH(D115)+1,DAY(D115)))</f>
        <v/>
      </c>
      <c r="E116" s="37" t="str">
        <f aca="false">IF(C116="","",IF(C116=$D$9+1,H115+F116,$D$14))</f>
        <v/>
      </c>
      <c r="F116" s="37" t="str">
        <f aca="false">IF(C116="","",ROUND($D$7/12*H115,2))</f>
        <v/>
      </c>
      <c r="G116" s="37" t="str">
        <f aca="false">IF(C116="","",E116-F116)</f>
        <v/>
      </c>
      <c r="H116" s="37" t="str">
        <f aca="false">IF(C116="","",H115-G116)</f>
        <v/>
      </c>
    </row>
    <row r="117" customFormat="false" ht="12.75" hidden="false" customHeight="false" outlineLevel="0" collapsed="false">
      <c r="C117" s="35" t="str">
        <f aca="false">IF(C116&gt;$D$9,"",C116+1)</f>
        <v/>
      </c>
      <c r="D117" s="36" t="str">
        <f aca="false">IF(C117="","",DATE(YEAR(D116),MONTH(D116)+1,DAY(D116)))</f>
        <v/>
      </c>
      <c r="E117" s="37" t="str">
        <f aca="false">IF(C117="","",IF(C117=$D$9+1,H116+F117,$D$14))</f>
        <v/>
      </c>
      <c r="F117" s="37" t="str">
        <f aca="false">IF(C117="","",ROUND($D$7/12*H116,2))</f>
        <v/>
      </c>
      <c r="G117" s="37" t="str">
        <f aca="false">IF(C117="","",E117-F117)</f>
        <v/>
      </c>
      <c r="H117" s="37" t="str">
        <f aca="false">IF(C117="","",H116-G117)</f>
        <v/>
      </c>
    </row>
    <row r="118" customFormat="false" ht="12.75" hidden="false" customHeight="false" outlineLevel="0" collapsed="false">
      <c r="C118" s="35" t="str">
        <f aca="false">IF(C117&gt;$D$9,"",C117+1)</f>
        <v/>
      </c>
      <c r="D118" s="36" t="str">
        <f aca="false">IF(C118="","",DATE(YEAR(D117),MONTH(D117)+1,DAY(D117)))</f>
        <v/>
      </c>
      <c r="E118" s="37" t="str">
        <f aca="false">IF(C118="","",IF(C118=$D$9+1,H117+F118,$D$14))</f>
        <v/>
      </c>
      <c r="F118" s="37" t="str">
        <f aca="false">IF(C118="","",ROUND($D$7/12*H117,2))</f>
        <v/>
      </c>
      <c r="G118" s="37" t="str">
        <f aca="false">IF(C118="","",E118-F118)</f>
        <v/>
      </c>
      <c r="H118" s="37" t="str">
        <f aca="false">IF(C118="","",H117-G118)</f>
        <v/>
      </c>
    </row>
    <row r="119" customFormat="false" ht="12.75" hidden="false" customHeight="false" outlineLevel="0" collapsed="false">
      <c r="C119" s="35" t="str">
        <f aca="false">IF(C118&gt;$D$9,"",C118+1)</f>
        <v/>
      </c>
      <c r="D119" s="36" t="str">
        <f aca="false">IF(C119="","",DATE(YEAR(D118),MONTH(D118)+1,DAY(D118)))</f>
        <v/>
      </c>
      <c r="E119" s="37" t="str">
        <f aca="false">IF(C119="","",IF(C119=$D$9+1,H118+F119,$D$14))</f>
        <v/>
      </c>
      <c r="F119" s="37" t="str">
        <f aca="false">IF(C119="","",ROUND($D$7/12*H118,2))</f>
        <v/>
      </c>
      <c r="G119" s="37" t="str">
        <f aca="false">IF(C119="","",E119-F119)</f>
        <v/>
      </c>
      <c r="H119" s="37" t="str">
        <f aca="false">IF(C119="","",H118-G119)</f>
        <v/>
      </c>
    </row>
    <row r="120" customFormat="false" ht="12.75" hidden="false" customHeight="false" outlineLevel="0" collapsed="false">
      <c r="C120" s="35" t="str">
        <f aca="false">IF(C119&gt;$D$9,"",C119+1)</f>
        <v/>
      </c>
      <c r="D120" s="36" t="str">
        <f aca="false">IF(C120="","",DATE(YEAR(D119),MONTH(D119)+1,DAY(D119)))</f>
        <v/>
      </c>
      <c r="E120" s="37" t="str">
        <f aca="false">IF(C120="","",IF(C120=$D$9+1,H119+F120,$D$14))</f>
        <v/>
      </c>
      <c r="F120" s="37" t="str">
        <f aca="false">IF(C120="","",ROUND($D$7/12*H119,2))</f>
        <v/>
      </c>
      <c r="G120" s="37" t="str">
        <f aca="false">IF(C120="","",E120-F120)</f>
        <v/>
      </c>
      <c r="H120" s="37" t="str">
        <f aca="false">IF(C120="","",H119-G120)</f>
        <v/>
      </c>
    </row>
    <row r="121" customFormat="false" ht="12.75" hidden="false" customHeight="false" outlineLevel="0" collapsed="false">
      <c r="C121" s="35" t="str">
        <f aca="false">IF(C120&gt;$D$9,"",C120+1)</f>
        <v/>
      </c>
      <c r="D121" s="36" t="str">
        <f aca="false">IF(C121="","",DATE(YEAR(D120),MONTH(D120)+1,DAY(D120)))</f>
        <v/>
      </c>
      <c r="E121" s="37" t="str">
        <f aca="false">IF(C121="","",IF(C121=$D$9+1,H120+F121,$D$14))</f>
        <v/>
      </c>
      <c r="F121" s="37" t="str">
        <f aca="false">IF(C121="","",ROUND($D$7/12*H120,2))</f>
        <v/>
      </c>
      <c r="G121" s="37" t="str">
        <f aca="false">IF(C121="","",E121-F121)</f>
        <v/>
      </c>
      <c r="H121" s="37" t="str">
        <f aca="false">IF(C121="","",H120-G121)</f>
        <v/>
      </c>
    </row>
    <row r="122" customFormat="false" ht="12.75" hidden="false" customHeight="false" outlineLevel="0" collapsed="false">
      <c r="C122" s="35" t="str">
        <f aca="false">IF(C121&gt;$D$9,"",C121+1)</f>
        <v/>
      </c>
      <c r="D122" s="36" t="str">
        <f aca="false">IF(C122="","",DATE(YEAR(D121),MONTH(D121)+1,DAY(D121)))</f>
        <v/>
      </c>
      <c r="E122" s="37" t="str">
        <f aca="false">IF(C122="","",IF(C122=$D$9+1,H121+F122,$D$14))</f>
        <v/>
      </c>
      <c r="F122" s="37" t="str">
        <f aca="false">IF(C122="","",ROUND($D$7/12*H121,2))</f>
        <v/>
      </c>
      <c r="G122" s="37" t="str">
        <f aca="false">IF(C122="","",E122-F122)</f>
        <v/>
      </c>
      <c r="H122" s="37" t="str">
        <f aca="false">IF(C122="","",H121-G122)</f>
        <v/>
      </c>
    </row>
    <row r="123" customFormat="false" ht="12.75" hidden="false" customHeight="false" outlineLevel="0" collapsed="false">
      <c r="C123" s="35" t="str">
        <f aca="false">IF(C122&gt;$D$9,"",C122+1)</f>
        <v/>
      </c>
      <c r="D123" s="36" t="str">
        <f aca="false">IF(C123="","",DATE(YEAR(D122),MONTH(D122)+1,DAY(D122)))</f>
        <v/>
      </c>
      <c r="E123" s="37" t="str">
        <f aca="false">IF(C123="","",IF(C123=$D$9+1,H122+F123,$D$14))</f>
        <v/>
      </c>
      <c r="F123" s="37" t="str">
        <f aca="false">IF(C123="","",ROUND($D$7/12*H122,2))</f>
        <v/>
      </c>
      <c r="G123" s="37" t="str">
        <f aca="false">IF(C123="","",E123-F123)</f>
        <v/>
      </c>
      <c r="H123" s="37" t="str">
        <f aca="false">IF(C123="","",H122-G123)</f>
        <v/>
      </c>
    </row>
    <row r="124" customFormat="false" ht="12.75" hidden="false" customHeight="false" outlineLevel="0" collapsed="false">
      <c r="C124" s="35" t="str">
        <f aca="false">IF(C123&gt;$D$9,"",C123+1)</f>
        <v/>
      </c>
      <c r="D124" s="36" t="str">
        <f aca="false">IF(C124="","",DATE(YEAR(D123),MONTH(D123)+1,DAY(D123)))</f>
        <v/>
      </c>
      <c r="E124" s="37" t="str">
        <f aca="false">IF(C124="","",IF(C124=$D$9+1,H123+F124,$D$14))</f>
        <v/>
      </c>
      <c r="F124" s="37" t="str">
        <f aca="false">IF(C124="","",ROUND($D$7/12*H123,2))</f>
        <v/>
      </c>
      <c r="G124" s="37" t="str">
        <f aca="false">IF(C124="","",E124-F124)</f>
        <v/>
      </c>
      <c r="H124" s="37" t="str">
        <f aca="false">IF(C124="","",H123-G124)</f>
        <v/>
      </c>
    </row>
    <row r="125" customFormat="false" ht="12.75" hidden="false" customHeight="false" outlineLevel="0" collapsed="false">
      <c r="C125" s="35" t="str">
        <f aca="false">IF(C124&gt;$D$9,"",C124+1)</f>
        <v/>
      </c>
      <c r="D125" s="36" t="str">
        <f aca="false">IF(C125="","",DATE(YEAR(D124),MONTH(D124)+1,DAY(D124)))</f>
        <v/>
      </c>
      <c r="E125" s="37" t="str">
        <f aca="false">IF(C125="","",IF(C125=$D$9+1,H124+F125,$D$14))</f>
        <v/>
      </c>
      <c r="F125" s="37" t="str">
        <f aca="false">IF(C125="","",ROUND($D$7/12*H124,2))</f>
        <v/>
      </c>
      <c r="G125" s="37" t="str">
        <f aca="false">IF(C125="","",E125-F125)</f>
        <v/>
      </c>
      <c r="H125" s="37" t="str">
        <f aca="false">IF(C125="","",H124-G125)</f>
        <v/>
      </c>
    </row>
    <row r="126" customFormat="false" ht="12.75" hidden="false" customHeight="false" outlineLevel="0" collapsed="false">
      <c r="C126" s="35" t="str">
        <f aca="false">IF(C125&gt;$D$9,"",C125+1)</f>
        <v/>
      </c>
      <c r="D126" s="36" t="str">
        <f aca="false">IF(C126="","",DATE(YEAR(D125),MONTH(D125)+1,DAY(D125)))</f>
        <v/>
      </c>
      <c r="E126" s="37" t="str">
        <f aca="false">IF(C126="","",IF(C126=$D$9+1,H125+F126,$D$14))</f>
        <v/>
      </c>
      <c r="F126" s="37" t="str">
        <f aca="false">IF(C126="","",ROUND($D$7/12*H125,2))</f>
        <v/>
      </c>
      <c r="G126" s="37" t="str">
        <f aca="false">IF(C126="","",E126-F126)</f>
        <v/>
      </c>
      <c r="H126" s="37" t="str">
        <f aca="false">IF(C126="","",H125-G126)</f>
        <v/>
      </c>
    </row>
    <row r="127" customFormat="false" ht="12.75" hidden="false" customHeight="false" outlineLevel="0" collapsed="false">
      <c r="C127" s="35" t="str">
        <f aca="false">IF(C126&gt;$D$9,"",C126+1)</f>
        <v/>
      </c>
      <c r="D127" s="36" t="str">
        <f aca="false">IF(C127="","",DATE(YEAR(D126),MONTH(D126)+1,DAY(D126)))</f>
        <v/>
      </c>
      <c r="E127" s="37" t="str">
        <f aca="false">IF(C127="","",IF(C127=$D$9+1,H126+F127,$D$14))</f>
        <v/>
      </c>
      <c r="F127" s="37" t="str">
        <f aca="false">IF(C127="","",ROUND($D$7/12*H126,2))</f>
        <v/>
      </c>
      <c r="G127" s="37" t="str">
        <f aca="false">IF(C127="","",E127-F127)</f>
        <v/>
      </c>
      <c r="H127" s="37" t="str">
        <f aca="false">IF(C127="","",H126-G127)</f>
        <v/>
      </c>
    </row>
    <row r="128" customFormat="false" ht="12.75" hidden="false" customHeight="false" outlineLevel="0" collapsed="false">
      <c r="C128" s="35" t="str">
        <f aca="false">IF(C127&gt;$D$9,"",C127+1)</f>
        <v/>
      </c>
      <c r="D128" s="36" t="str">
        <f aca="false">IF(C128="","",DATE(YEAR(D127),MONTH(D127)+1,DAY(D127)))</f>
        <v/>
      </c>
      <c r="E128" s="37" t="str">
        <f aca="false">IF(C128="","",IF(C128=$D$9+1,H127+F128,$D$14))</f>
        <v/>
      </c>
      <c r="F128" s="37" t="str">
        <f aca="false">IF(C128="","",ROUND($D$7/12*H127,2))</f>
        <v/>
      </c>
      <c r="G128" s="37" t="str">
        <f aca="false">IF(C128="","",E128-F128)</f>
        <v/>
      </c>
      <c r="H128" s="37" t="str">
        <f aca="false">IF(C128="","",H127-G128)</f>
        <v/>
      </c>
    </row>
    <row r="129" customFormat="false" ht="12.75" hidden="false" customHeight="false" outlineLevel="0" collapsed="false">
      <c r="C129" s="35" t="str">
        <f aca="false">IF(C128&gt;$D$9,"",C128+1)</f>
        <v/>
      </c>
      <c r="D129" s="36" t="str">
        <f aca="false">IF(C129="","",DATE(YEAR(D128),MONTH(D128)+1,DAY(D128)))</f>
        <v/>
      </c>
      <c r="E129" s="37" t="str">
        <f aca="false">IF(C129="","",IF(C129=$D$9+1,H128+F129,$D$14))</f>
        <v/>
      </c>
      <c r="F129" s="37" t="str">
        <f aca="false">IF(C129="","",ROUND($D$7/12*H128,2))</f>
        <v/>
      </c>
      <c r="G129" s="37" t="str">
        <f aca="false">IF(C129="","",E129-F129)</f>
        <v/>
      </c>
      <c r="H129" s="37" t="str">
        <f aca="false">IF(C129="","",H128-G129)</f>
        <v/>
      </c>
    </row>
    <row r="130" customFormat="false" ht="12.75" hidden="false" customHeight="false" outlineLevel="0" collapsed="false">
      <c r="C130" s="35" t="str">
        <f aca="false">IF(C129&gt;$D$9,"",C129+1)</f>
        <v/>
      </c>
      <c r="D130" s="36" t="str">
        <f aca="false">IF(C130="","",DATE(YEAR(D129),MONTH(D129)+1,DAY(D129)))</f>
        <v/>
      </c>
      <c r="E130" s="37" t="str">
        <f aca="false">IF(C130="","",IF(C130=$D$9+1,H129+F130,$D$14))</f>
        <v/>
      </c>
      <c r="F130" s="37" t="str">
        <f aca="false">IF(C130="","",ROUND($D$7/12*H129,2))</f>
        <v/>
      </c>
      <c r="G130" s="37" t="str">
        <f aca="false">IF(C130="","",E130-F130)</f>
        <v/>
      </c>
      <c r="H130" s="37" t="str">
        <f aca="false">IF(C130="","",H129-G130)</f>
        <v/>
      </c>
    </row>
    <row r="131" customFormat="false" ht="12.75" hidden="false" customHeight="false" outlineLevel="0" collapsed="false">
      <c r="C131" s="35" t="str">
        <f aca="false">IF(C130&gt;$D$9,"",C130+1)</f>
        <v/>
      </c>
      <c r="D131" s="36" t="str">
        <f aca="false">IF(C131="","",DATE(YEAR(D130),MONTH(D130)+1,DAY(D130)))</f>
        <v/>
      </c>
      <c r="E131" s="37" t="str">
        <f aca="false">IF(C131="","",IF(C131=$D$9+1,H130+F131,$D$14))</f>
        <v/>
      </c>
      <c r="F131" s="37" t="str">
        <f aca="false">IF(C131="","",ROUND($D$7/12*H130,2))</f>
        <v/>
      </c>
      <c r="G131" s="37" t="str">
        <f aca="false">IF(C131="","",E131-F131)</f>
        <v/>
      </c>
      <c r="H131" s="37" t="str">
        <f aca="false">IF(C131="","",H130-G131)</f>
        <v/>
      </c>
    </row>
    <row r="132" customFormat="false" ht="12.75" hidden="false" customHeight="false" outlineLevel="0" collapsed="false">
      <c r="C132" s="35" t="str">
        <f aca="false">IF(C131&gt;$D$9,"",C131+1)</f>
        <v/>
      </c>
      <c r="D132" s="36" t="str">
        <f aca="false">IF(C132="","",DATE(YEAR(D131),MONTH(D131)+1,DAY(D131)))</f>
        <v/>
      </c>
      <c r="E132" s="37" t="str">
        <f aca="false">IF(C132="","",IF(C132=$D$9+1,H131+F132,$D$14))</f>
        <v/>
      </c>
      <c r="F132" s="37" t="str">
        <f aca="false">IF(C132="","",ROUND($D$7/12*H131,2))</f>
        <v/>
      </c>
      <c r="G132" s="37" t="str">
        <f aca="false">IF(C132="","",E132-F132)</f>
        <v/>
      </c>
      <c r="H132" s="37" t="str">
        <f aca="false">IF(C132="","",H131-G132)</f>
        <v/>
      </c>
    </row>
    <row r="133" customFormat="false" ht="12.75" hidden="false" customHeight="false" outlineLevel="0" collapsed="false">
      <c r="C133" s="35" t="str">
        <f aca="false">IF(C132&gt;$D$9,"",C132+1)</f>
        <v/>
      </c>
      <c r="D133" s="36" t="str">
        <f aca="false">IF(C133="","",DATE(YEAR(D132),MONTH(D132)+1,DAY(D132)))</f>
        <v/>
      </c>
      <c r="E133" s="37" t="str">
        <f aca="false">IF(C133="","",IF(C133=$D$9+1,H132+F133,$D$14))</f>
        <v/>
      </c>
      <c r="F133" s="37" t="str">
        <f aca="false">IF(C133="","",ROUND($D$7/12*H132,2))</f>
        <v/>
      </c>
      <c r="G133" s="37" t="str">
        <f aca="false">IF(C133="","",E133-F133)</f>
        <v/>
      </c>
      <c r="H133" s="37" t="str">
        <f aca="false">IF(C133="","",H132-G133)</f>
        <v/>
      </c>
    </row>
    <row r="134" customFormat="false" ht="12.75" hidden="false" customHeight="false" outlineLevel="0" collapsed="false">
      <c r="C134" s="35" t="str">
        <f aca="false">IF(C133&gt;$D$9,"",C133+1)</f>
        <v/>
      </c>
      <c r="D134" s="36" t="str">
        <f aca="false">IF(C134="","",DATE(YEAR(D133),MONTH(D133)+1,DAY(D133)))</f>
        <v/>
      </c>
      <c r="E134" s="37" t="str">
        <f aca="false">IF(C134="","",IF(C134=$D$9+1,H133+F134,$D$14))</f>
        <v/>
      </c>
      <c r="F134" s="37" t="str">
        <f aca="false">IF(C134="","",ROUND($D$7/12*H133,2))</f>
        <v/>
      </c>
      <c r="G134" s="37" t="str">
        <f aca="false">IF(C134="","",E134-F134)</f>
        <v/>
      </c>
      <c r="H134" s="37" t="str">
        <f aca="false">IF(C134="","",H133-G134)</f>
        <v/>
      </c>
    </row>
    <row r="135" customFormat="false" ht="12.75" hidden="false" customHeight="false" outlineLevel="0" collapsed="false">
      <c r="C135" s="35" t="str">
        <f aca="false">IF(C134&gt;$D$9,"",C134+1)</f>
        <v/>
      </c>
      <c r="D135" s="36" t="str">
        <f aca="false">IF(C135="","",DATE(YEAR(D134),MONTH(D134)+1,DAY(D134)))</f>
        <v/>
      </c>
      <c r="E135" s="37" t="str">
        <f aca="false">IF(C135="","",IF(C135=$D$9+1,H134+F135,$D$14))</f>
        <v/>
      </c>
      <c r="F135" s="37" t="str">
        <f aca="false">IF(C135="","",ROUND($D$7/12*H134,2))</f>
        <v/>
      </c>
      <c r="G135" s="37" t="str">
        <f aca="false">IF(C135="","",E135-F135)</f>
        <v/>
      </c>
      <c r="H135" s="37" t="str">
        <f aca="false">IF(C135="","",H134-G135)</f>
        <v/>
      </c>
    </row>
    <row r="136" customFormat="false" ht="12.75" hidden="false" customHeight="false" outlineLevel="0" collapsed="false">
      <c r="C136" s="35" t="str">
        <f aca="false">IF(C135&gt;$D$9,"",C135+1)</f>
        <v/>
      </c>
      <c r="D136" s="36" t="str">
        <f aca="false">IF(C136="","",DATE(YEAR(D135),MONTH(D135)+1,DAY(D135)))</f>
        <v/>
      </c>
      <c r="E136" s="37" t="str">
        <f aca="false">IF(C136="","",IF(C136=$D$9+1,H135+F136,$D$14))</f>
        <v/>
      </c>
      <c r="F136" s="37" t="str">
        <f aca="false">IF(C136="","",ROUND($D$7/12*H135,2))</f>
        <v/>
      </c>
      <c r="G136" s="37" t="str">
        <f aca="false">IF(C136="","",E136-F136)</f>
        <v/>
      </c>
      <c r="H136" s="37" t="str">
        <f aca="false">IF(C136="","",H135-G136)</f>
        <v/>
      </c>
    </row>
    <row r="137" customFormat="false" ht="12.75" hidden="false" customHeight="false" outlineLevel="0" collapsed="false">
      <c r="C137" s="35" t="str">
        <f aca="false">IF(C136&gt;$D$9,"",C136+1)</f>
        <v/>
      </c>
      <c r="D137" s="36" t="str">
        <f aca="false">IF(C137="","",DATE(YEAR(D136),MONTH(D136)+1,DAY(D136)))</f>
        <v/>
      </c>
      <c r="E137" s="37" t="str">
        <f aca="false">IF(C137="","",IF(C137=$D$9+1,H136+F137,$D$14))</f>
        <v/>
      </c>
      <c r="F137" s="37" t="str">
        <f aca="false">IF(C137="","",ROUND($D$7/12*H136,2))</f>
        <v/>
      </c>
      <c r="G137" s="37" t="str">
        <f aca="false">IF(C137="","",E137-F137)</f>
        <v/>
      </c>
      <c r="H137" s="37" t="str">
        <f aca="false">IF(C137="","",H136-G137)</f>
        <v/>
      </c>
    </row>
    <row r="138" customFormat="false" ht="12.75" hidden="false" customHeight="false" outlineLevel="0" collapsed="false">
      <c r="C138" s="35" t="str">
        <f aca="false">IF(C137&gt;$D$9,"",C137+1)</f>
        <v/>
      </c>
      <c r="D138" s="36" t="str">
        <f aca="false">IF(C138="","",DATE(YEAR(D137),MONTH(D137)+1,DAY(D137)))</f>
        <v/>
      </c>
      <c r="E138" s="37" t="str">
        <f aca="false">IF(C138="","",IF(C138=$D$9+1,H137+F138,$D$14))</f>
        <v/>
      </c>
      <c r="F138" s="37" t="str">
        <f aca="false">IF(C138="","",ROUND($D$7/12*H137,2))</f>
        <v/>
      </c>
      <c r="G138" s="37" t="str">
        <f aca="false">IF(C138="","",E138-F138)</f>
        <v/>
      </c>
      <c r="H138" s="37" t="str">
        <f aca="false">IF(C138="","",H137-G138)</f>
        <v/>
      </c>
    </row>
    <row r="139" customFormat="false" ht="12.75" hidden="false" customHeight="false" outlineLevel="0" collapsed="false">
      <c r="C139" s="35" t="str">
        <f aca="false">IF(C138&gt;$D$9,"",C138+1)</f>
        <v/>
      </c>
      <c r="D139" s="36" t="str">
        <f aca="false">IF(C139="","",DATE(YEAR(D138),MONTH(D138)+1,DAY(D138)))</f>
        <v/>
      </c>
      <c r="E139" s="37" t="str">
        <f aca="false">IF(C139="","",IF(C139=$D$9+1,H138+F139,$D$14))</f>
        <v/>
      </c>
      <c r="F139" s="37" t="str">
        <f aca="false">IF(C139="","",ROUND($D$7/12*H138,2))</f>
        <v/>
      </c>
      <c r="G139" s="37" t="str">
        <f aca="false">IF(C139="","",E139-F139)</f>
        <v/>
      </c>
      <c r="H139" s="37" t="str">
        <f aca="false">IF(C139="","",H138-G139)</f>
        <v/>
      </c>
    </row>
    <row r="140" customFormat="false" ht="12.75" hidden="false" customHeight="false" outlineLevel="0" collapsed="false">
      <c r="C140" s="35" t="str">
        <f aca="false">IF(C139&gt;$D$9,"",C139+1)</f>
        <v/>
      </c>
      <c r="D140" s="36" t="str">
        <f aca="false">IF(C140="","",DATE(YEAR(D139),MONTH(D139)+1,DAY(D139)))</f>
        <v/>
      </c>
      <c r="E140" s="37" t="str">
        <f aca="false">IF(C140="","",IF(C140=$D$9+1,H139+F140,$D$14))</f>
        <v/>
      </c>
      <c r="F140" s="37" t="str">
        <f aca="false">IF(C140="","",ROUND($D$7/12*H139,2))</f>
        <v/>
      </c>
      <c r="G140" s="37" t="str">
        <f aca="false">IF(C140="","",E140-F140)</f>
        <v/>
      </c>
      <c r="H140" s="37" t="str">
        <f aca="false">IF(C140="","",H139-G140)</f>
        <v/>
      </c>
    </row>
    <row r="141" customFormat="false" ht="12.75" hidden="false" customHeight="false" outlineLevel="0" collapsed="false">
      <c r="C141" s="35" t="str">
        <f aca="false">IF(C140&gt;$D$9,"",C140+1)</f>
        <v/>
      </c>
      <c r="D141" s="36" t="str">
        <f aca="false">IF(C141="","",DATE(YEAR(D140),MONTH(D140)+1,DAY(D140)))</f>
        <v/>
      </c>
      <c r="E141" s="37" t="str">
        <f aca="false">IF(C141="","",IF(C141=$D$9+1,H140+F141,$D$14))</f>
        <v/>
      </c>
      <c r="F141" s="37" t="str">
        <f aca="false">IF(C141="","",ROUND($D$7/12*H140,2))</f>
        <v/>
      </c>
      <c r="G141" s="37" t="str">
        <f aca="false">IF(C141="","",E141-F141)</f>
        <v/>
      </c>
      <c r="H141" s="37" t="str">
        <f aca="false">IF(C141="","",H140-G141)</f>
        <v/>
      </c>
    </row>
    <row r="142" customFormat="false" ht="12.75" hidden="false" customHeight="false" outlineLevel="0" collapsed="false">
      <c r="C142" s="35" t="str">
        <f aca="false">IF(C141&gt;$D$9,"",C141+1)</f>
        <v/>
      </c>
      <c r="D142" s="36" t="str">
        <f aca="false">IF(C142="","",DATE(YEAR(D141),MONTH(D141)+1,DAY(D141)))</f>
        <v/>
      </c>
      <c r="E142" s="37" t="str">
        <f aca="false">IF(C142="","",IF(C142=$D$9+1,H141+F142,$D$14))</f>
        <v/>
      </c>
      <c r="F142" s="37" t="str">
        <f aca="false">IF(C142="","",ROUND($D$7/12*H141,2))</f>
        <v/>
      </c>
      <c r="G142" s="37" t="str">
        <f aca="false">IF(C142="","",E142-F142)</f>
        <v/>
      </c>
      <c r="H142" s="37" t="str">
        <f aca="false">IF(C142="","",H141-G142)</f>
        <v/>
      </c>
    </row>
    <row r="143" customFormat="false" ht="12.75" hidden="false" customHeight="false" outlineLevel="0" collapsed="false">
      <c r="C143" s="35" t="str">
        <f aca="false">IF(C142&gt;$D$9,"",C142+1)</f>
        <v/>
      </c>
      <c r="D143" s="36" t="str">
        <f aca="false">IF(C143="","",DATE(YEAR(D142),MONTH(D142)+1,DAY(D142)))</f>
        <v/>
      </c>
      <c r="E143" s="37" t="str">
        <f aca="false">IF(C143="","",IF(C143=$D$9+1,H142+F143,$D$14))</f>
        <v/>
      </c>
      <c r="F143" s="37" t="str">
        <f aca="false">IF(C143="","",ROUND($D$7/12*H142,2))</f>
        <v/>
      </c>
      <c r="G143" s="37" t="str">
        <f aca="false">IF(C143="","",E143-F143)</f>
        <v/>
      </c>
      <c r="H143" s="37" t="str">
        <f aca="false">IF(C143="","",H142-G143)</f>
        <v/>
      </c>
    </row>
    <row r="144" customFormat="false" ht="12.75" hidden="false" customHeight="false" outlineLevel="0" collapsed="false">
      <c r="C144" s="35" t="str">
        <f aca="false">IF(C143&gt;$D$9,"",C143+1)</f>
        <v/>
      </c>
      <c r="D144" s="36" t="str">
        <f aca="false">IF(C144="","",DATE(YEAR(D143),MONTH(D143)+1,DAY(D143)))</f>
        <v/>
      </c>
      <c r="E144" s="37" t="str">
        <f aca="false">IF(C144="","",IF(C144=$D$9+1,H143+F144,$D$14))</f>
        <v/>
      </c>
      <c r="F144" s="37" t="str">
        <f aca="false">IF(C144="","",ROUND($D$7/12*H143,2))</f>
        <v/>
      </c>
      <c r="G144" s="37" t="str">
        <f aca="false">IF(C144="","",E144-F144)</f>
        <v/>
      </c>
      <c r="H144" s="37" t="str">
        <f aca="false">IF(C144="","",H143-G144)</f>
        <v/>
      </c>
    </row>
    <row r="145" customFormat="false" ht="12.75" hidden="false" customHeight="false" outlineLevel="0" collapsed="false">
      <c r="C145" s="35" t="str">
        <f aca="false">IF(C144&gt;$D$9,"",C144+1)</f>
        <v/>
      </c>
      <c r="D145" s="36" t="str">
        <f aca="false">IF(C145="","",DATE(YEAR(D144),MONTH(D144)+1,DAY(D144)))</f>
        <v/>
      </c>
      <c r="E145" s="37" t="str">
        <f aca="false">IF(C145="","",IF(C145=$D$9+1,H144+F145,$D$14))</f>
        <v/>
      </c>
      <c r="F145" s="37" t="str">
        <f aca="false">IF(C145="","",ROUND($D$7/12*H144,2))</f>
        <v/>
      </c>
      <c r="G145" s="37" t="str">
        <f aca="false">IF(C145="","",E145-F145)</f>
        <v/>
      </c>
      <c r="H145" s="37" t="str">
        <f aca="false">IF(C145="","",H144-G145)</f>
        <v/>
      </c>
    </row>
    <row r="146" customFormat="false" ht="12.75" hidden="false" customHeight="false" outlineLevel="0" collapsed="false">
      <c r="C146" s="35" t="str">
        <f aca="false">IF(C145&gt;$D$9,"",C145+1)</f>
        <v/>
      </c>
      <c r="D146" s="36" t="str">
        <f aca="false">IF(C146="","",DATE(YEAR(D145),MONTH(D145)+1,DAY(D145)))</f>
        <v/>
      </c>
      <c r="E146" s="37" t="str">
        <f aca="false">IF(C146="","",IF(C146=$D$9+1,H145+F146,$D$14))</f>
        <v/>
      </c>
      <c r="F146" s="37" t="str">
        <f aca="false">IF(C146="","",ROUND($D$7/12*H145,2))</f>
        <v/>
      </c>
      <c r="G146" s="37" t="str">
        <f aca="false">IF(C146="","",E146-F146)</f>
        <v/>
      </c>
      <c r="H146" s="37" t="str">
        <f aca="false">IF(C146="","",H145-G146)</f>
        <v/>
      </c>
    </row>
    <row r="147" customFormat="false" ht="12.75" hidden="false" customHeight="false" outlineLevel="0" collapsed="false">
      <c r="C147" s="35" t="str">
        <f aca="false">IF(C146&gt;$D$9,"",C146+1)</f>
        <v/>
      </c>
      <c r="D147" s="36" t="str">
        <f aca="false">IF(C147="","",DATE(YEAR(D146),MONTH(D146)+1,DAY(D146)))</f>
        <v/>
      </c>
      <c r="E147" s="37" t="str">
        <f aca="false">IF(C147="","",IF(C147=$D$9+1,H146+F147,$D$14))</f>
        <v/>
      </c>
      <c r="F147" s="37" t="str">
        <f aca="false">IF(C147="","",ROUND($D$7/12*H146,2))</f>
        <v/>
      </c>
      <c r="G147" s="37" t="str">
        <f aca="false">IF(C147="","",E147-F147)</f>
        <v/>
      </c>
      <c r="H147" s="37" t="str">
        <f aca="false">IF(C147="","",H146-G147)</f>
        <v/>
      </c>
    </row>
    <row r="148" customFormat="false" ht="12.75" hidden="false" customHeight="false" outlineLevel="0" collapsed="false">
      <c r="C148" s="35" t="str">
        <f aca="false">IF(C147&gt;$D$9,"",C147+1)</f>
        <v/>
      </c>
      <c r="D148" s="36" t="str">
        <f aca="false">IF(C148="","",DATE(YEAR(D147),MONTH(D147)+1,DAY(D147)))</f>
        <v/>
      </c>
      <c r="E148" s="37" t="str">
        <f aca="false">IF(C148="","",IF(C148=$D$9+1,H147+F148,$D$14))</f>
        <v/>
      </c>
      <c r="F148" s="37" t="str">
        <f aca="false">IF(C148="","",ROUND($D$7/12*H147,2))</f>
        <v/>
      </c>
      <c r="G148" s="37" t="str">
        <f aca="false">IF(C148="","",E148-F148)</f>
        <v/>
      </c>
      <c r="H148" s="37" t="str">
        <f aca="false">IF(C148="","",H147-G148)</f>
        <v/>
      </c>
    </row>
    <row r="149" customFormat="false" ht="12.75" hidden="false" customHeight="false" outlineLevel="0" collapsed="false">
      <c r="C149" s="35" t="str">
        <f aca="false">IF(C148&gt;$D$9,"",C148+1)</f>
        <v/>
      </c>
      <c r="D149" s="36" t="str">
        <f aca="false">IF(C149="","",DATE(YEAR(D148),MONTH(D148)+1,DAY(D148)))</f>
        <v/>
      </c>
      <c r="E149" s="37" t="str">
        <f aca="false">IF(C149="","",IF(C149=$D$9+1,H148+F149,$D$14))</f>
        <v/>
      </c>
      <c r="F149" s="37" t="str">
        <f aca="false">IF(C149="","",ROUND($D$7/12*H148,2))</f>
        <v/>
      </c>
      <c r="G149" s="37" t="str">
        <f aca="false">IF(C149="","",E149-F149)</f>
        <v/>
      </c>
      <c r="H149" s="37" t="str">
        <f aca="false">IF(C149="","",H148-G149)</f>
        <v/>
      </c>
    </row>
    <row r="150" customFormat="false" ht="12.75" hidden="false" customHeight="false" outlineLevel="0" collapsed="false">
      <c r="C150" s="35" t="str">
        <f aca="false">IF(C149&gt;$D$9,"",C149+1)</f>
        <v/>
      </c>
      <c r="D150" s="36" t="str">
        <f aca="false">IF(C150="","",DATE(YEAR(D149),MONTH(D149)+1,DAY(D149)))</f>
        <v/>
      </c>
      <c r="E150" s="37" t="str">
        <f aca="false">IF(C150="","",IF(C150=$D$9+1,H149+F150,$D$14))</f>
        <v/>
      </c>
      <c r="F150" s="37" t="str">
        <f aca="false">IF(C150="","",ROUND($D$7/12*H149,2))</f>
        <v/>
      </c>
      <c r="G150" s="37" t="str">
        <f aca="false">IF(C150="","",E150-F150)</f>
        <v/>
      </c>
      <c r="H150" s="37" t="str">
        <f aca="false">IF(C150="","",H149-G150)</f>
        <v/>
      </c>
    </row>
    <row r="151" customFormat="false" ht="12.75" hidden="false" customHeight="false" outlineLevel="0" collapsed="false">
      <c r="C151" s="35" t="str">
        <f aca="false">IF(C150&gt;$D$9,"",C150+1)</f>
        <v/>
      </c>
      <c r="D151" s="36" t="str">
        <f aca="false">IF(C151="","",DATE(YEAR(D150),MONTH(D150)+1,DAY(D150)))</f>
        <v/>
      </c>
      <c r="E151" s="37" t="str">
        <f aca="false">IF(C151="","",IF(C151=$D$9+1,H150+F151,$D$14))</f>
        <v/>
      </c>
      <c r="F151" s="37" t="str">
        <f aca="false">IF(C151="","",ROUND($D$7/12*H150,2))</f>
        <v/>
      </c>
      <c r="G151" s="37" t="str">
        <f aca="false">IF(C151="","",E151-F151)</f>
        <v/>
      </c>
      <c r="H151" s="37" t="str">
        <f aca="false">IF(C151="","",H150-G151)</f>
        <v/>
      </c>
    </row>
    <row r="152" customFormat="false" ht="12.75" hidden="false" customHeight="false" outlineLevel="0" collapsed="false">
      <c r="C152" s="35" t="str">
        <f aca="false">IF(C151&gt;$D$9,"",C151+1)</f>
        <v/>
      </c>
      <c r="D152" s="36" t="str">
        <f aca="false">IF(C152="","",DATE(YEAR(D151),MONTH(D151)+1,DAY(D151)))</f>
        <v/>
      </c>
      <c r="E152" s="37" t="str">
        <f aca="false">IF(C152="","",IF(C152=$D$9+1,H151+F152,$D$14))</f>
        <v/>
      </c>
      <c r="F152" s="37" t="str">
        <f aca="false">IF(C152="","",ROUND($D$7/12*H151,2))</f>
        <v/>
      </c>
      <c r="G152" s="37" t="str">
        <f aca="false">IF(C152="","",E152-F152)</f>
        <v/>
      </c>
      <c r="H152" s="37" t="str">
        <f aca="false">IF(C152="","",H151-G152)</f>
        <v/>
      </c>
    </row>
    <row r="153" customFormat="false" ht="12.75" hidden="false" customHeight="false" outlineLevel="0" collapsed="false">
      <c r="C153" s="35" t="str">
        <f aca="false">IF(C152&gt;$D$9,"",C152+1)</f>
        <v/>
      </c>
      <c r="D153" s="36" t="str">
        <f aca="false">IF(C153="","",DATE(YEAR(D152),MONTH(D152)+1,DAY(D152)))</f>
        <v/>
      </c>
      <c r="E153" s="37" t="str">
        <f aca="false">IF(C153="","",IF(C153=$D$9+1,H152+F153,$D$14))</f>
        <v/>
      </c>
      <c r="F153" s="37" t="str">
        <f aca="false">IF(C153="","",ROUND($D$7/12*H152,2))</f>
        <v/>
      </c>
      <c r="G153" s="37" t="str">
        <f aca="false">IF(C153="","",E153-F153)</f>
        <v/>
      </c>
      <c r="H153" s="37" t="str">
        <f aca="false">IF(C153="","",H152-G153)</f>
        <v/>
      </c>
    </row>
    <row r="154" customFormat="false" ht="12.75" hidden="false" customHeight="false" outlineLevel="0" collapsed="false">
      <c r="C154" s="35" t="str">
        <f aca="false">IF(C153&gt;$D$9,"",C153+1)</f>
        <v/>
      </c>
      <c r="D154" s="36" t="str">
        <f aca="false">IF(C154="","",DATE(YEAR(D153),MONTH(D153)+1,DAY(D153)))</f>
        <v/>
      </c>
      <c r="E154" s="37" t="str">
        <f aca="false">IF(C154="","",IF(C154=$D$9+1,H153+F154,$D$14))</f>
        <v/>
      </c>
      <c r="F154" s="37" t="str">
        <f aca="false">IF(C154="","",ROUND($D$7/12*H153,2))</f>
        <v/>
      </c>
      <c r="G154" s="37" t="str">
        <f aca="false">IF(C154="","",E154-F154)</f>
        <v/>
      </c>
      <c r="H154" s="37" t="str">
        <f aca="false">IF(C154="","",H153-G154)</f>
        <v/>
      </c>
    </row>
    <row r="155" customFormat="false" ht="12.75" hidden="false" customHeight="false" outlineLevel="0" collapsed="false">
      <c r="C155" s="35" t="str">
        <f aca="false">IF(C154&gt;$D$9,"",C154+1)</f>
        <v/>
      </c>
      <c r="D155" s="36" t="str">
        <f aca="false">IF(C155="","",DATE(YEAR(D154),MONTH(D154)+1,DAY(D154)))</f>
        <v/>
      </c>
      <c r="E155" s="37" t="str">
        <f aca="false">IF(C155="","",IF(C155=$D$9+1,H154+F155,$D$14))</f>
        <v/>
      </c>
      <c r="F155" s="37" t="str">
        <f aca="false">IF(C155="","",ROUND($D$7/12*H154,2))</f>
        <v/>
      </c>
      <c r="G155" s="37" t="str">
        <f aca="false">IF(C155="","",E155-F155)</f>
        <v/>
      </c>
      <c r="H155" s="37" t="str">
        <f aca="false">IF(C155="","",H154-G155)</f>
        <v/>
      </c>
    </row>
    <row r="156" customFormat="false" ht="12.75" hidden="false" customHeight="false" outlineLevel="0" collapsed="false">
      <c r="C156" s="35" t="str">
        <f aca="false">IF(C155&gt;$D$9,"",C155+1)</f>
        <v/>
      </c>
      <c r="D156" s="36" t="str">
        <f aca="false">IF(C156="","",DATE(YEAR(D155),MONTH(D155)+1,DAY(D155)))</f>
        <v/>
      </c>
      <c r="E156" s="37" t="str">
        <f aca="false">IF(C156="","",IF(C156=$D$9+1,H155+F156,$D$14))</f>
        <v/>
      </c>
      <c r="F156" s="37" t="str">
        <f aca="false">IF(C156="","",ROUND($D$7/12*H155,2))</f>
        <v/>
      </c>
      <c r="G156" s="37" t="str">
        <f aca="false">IF(C156="","",E156-F156)</f>
        <v/>
      </c>
      <c r="H156" s="37" t="str">
        <f aca="false">IF(C156="","",H155-G156)</f>
        <v/>
      </c>
    </row>
    <row r="157" customFormat="false" ht="12.75" hidden="false" customHeight="false" outlineLevel="0" collapsed="false">
      <c r="C157" s="35" t="str">
        <f aca="false">IF(C156&gt;$D$9,"",C156+1)</f>
        <v/>
      </c>
      <c r="D157" s="36" t="str">
        <f aca="false">IF(C157="","",DATE(YEAR(D156),MONTH(D156)+1,DAY(D156)))</f>
        <v/>
      </c>
      <c r="E157" s="37" t="str">
        <f aca="false">IF(C157="","",IF(C157=$D$9+1,H156+F157,$D$14))</f>
        <v/>
      </c>
      <c r="F157" s="37" t="str">
        <f aca="false">IF(C157="","",ROUND($D$7/12*H156,2))</f>
        <v/>
      </c>
      <c r="G157" s="37" t="str">
        <f aca="false">IF(C157="","",E157-F157)</f>
        <v/>
      </c>
      <c r="H157" s="37" t="str">
        <f aca="false">IF(C157="","",H156-G157)</f>
        <v/>
      </c>
    </row>
    <row r="158" customFormat="false" ht="12.75" hidden="false" customHeight="false" outlineLevel="0" collapsed="false">
      <c r="C158" s="35" t="str">
        <f aca="false">IF(C157&gt;$D$9,"",C157+1)</f>
        <v/>
      </c>
      <c r="D158" s="36" t="str">
        <f aca="false">IF(C158="","",DATE(YEAR(D157),MONTH(D157)+1,DAY(D157)))</f>
        <v/>
      </c>
      <c r="E158" s="37" t="str">
        <f aca="false">IF(C158="","",IF(C158=$D$9+1,H157+F158,$D$14))</f>
        <v/>
      </c>
      <c r="F158" s="37" t="str">
        <f aca="false">IF(C158="","",ROUND($D$7/12*H157,2))</f>
        <v/>
      </c>
      <c r="G158" s="37" t="str">
        <f aca="false">IF(C158="","",E158-F158)</f>
        <v/>
      </c>
      <c r="H158" s="37" t="str">
        <f aca="false">IF(C158="","",H157-G158)</f>
        <v/>
      </c>
    </row>
    <row r="159" customFormat="false" ht="12.75" hidden="false" customHeight="false" outlineLevel="0" collapsed="false">
      <c r="C159" s="35" t="str">
        <f aca="false">IF(C158&gt;$D$9,"",C158+1)</f>
        <v/>
      </c>
      <c r="D159" s="36" t="str">
        <f aca="false">IF(C159="","",DATE(YEAR(D158),MONTH(D158)+1,DAY(D158)))</f>
        <v/>
      </c>
      <c r="E159" s="37" t="str">
        <f aca="false">IF(C159="","",IF(C159=$D$9+1,H158+F159,$D$14))</f>
        <v/>
      </c>
      <c r="F159" s="37" t="str">
        <f aca="false">IF(C159="","",ROUND($D$7/12*H158,2))</f>
        <v/>
      </c>
      <c r="G159" s="37" t="str">
        <f aca="false">IF(C159="","",E159-F159)</f>
        <v/>
      </c>
      <c r="H159" s="37" t="str">
        <f aca="false">IF(C159="","",H158-G159)</f>
        <v/>
      </c>
    </row>
    <row r="160" customFormat="false" ht="12.75" hidden="false" customHeight="false" outlineLevel="0" collapsed="false">
      <c r="C160" s="35" t="str">
        <f aca="false">IF(C159&gt;$D$9,"",C159+1)</f>
        <v/>
      </c>
      <c r="D160" s="36" t="str">
        <f aca="false">IF(C160="","",DATE(YEAR(D159),MONTH(D159)+1,DAY(D159)))</f>
        <v/>
      </c>
      <c r="E160" s="37" t="str">
        <f aca="false">IF(C160="","",IF(C160=$D$9+1,H159+F160,$D$14))</f>
        <v/>
      </c>
      <c r="F160" s="37" t="str">
        <f aca="false">IF(C160="","",ROUND($D$7/12*H159,2))</f>
        <v/>
      </c>
      <c r="G160" s="37" t="str">
        <f aca="false">IF(C160="","",E160-F160)</f>
        <v/>
      </c>
      <c r="H160" s="37" t="str">
        <f aca="false">IF(C160="","",H159-G160)</f>
        <v/>
      </c>
    </row>
    <row r="161" customFormat="false" ht="12.75" hidden="false" customHeight="false" outlineLevel="0" collapsed="false">
      <c r="C161" s="35" t="str">
        <f aca="false">IF(C160&gt;$D$9,"",C160+1)</f>
        <v/>
      </c>
      <c r="D161" s="36" t="str">
        <f aca="false">IF(C161="","",DATE(YEAR(D160),MONTH(D160)+1,DAY(D160)))</f>
        <v/>
      </c>
      <c r="E161" s="37" t="str">
        <f aca="false">IF(C161="","",IF(C161=$D$9+1,H160+F161,$D$14))</f>
        <v/>
      </c>
      <c r="F161" s="37" t="str">
        <f aca="false">IF(C161="","",ROUND($D$7/12*H160,2))</f>
        <v/>
      </c>
      <c r="G161" s="37" t="str">
        <f aca="false">IF(C161="","",E161-F161)</f>
        <v/>
      </c>
      <c r="H161" s="37" t="str">
        <f aca="false">IF(C161="","",H160-G161)</f>
        <v/>
      </c>
    </row>
    <row r="162" customFormat="false" ht="12.75" hidden="false" customHeight="false" outlineLevel="0" collapsed="false">
      <c r="C162" s="35" t="str">
        <f aca="false">IF(C161&gt;$D$9,"",C161+1)</f>
        <v/>
      </c>
      <c r="D162" s="36" t="str">
        <f aca="false">IF(C162="","",DATE(YEAR(D161),MONTH(D161)+1,DAY(D161)))</f>
        <v/>
      </c>
      <c r="E162" s="37" t="str">
        <f aca="false">IF(C162="","",IF(C162=$D$9+1,H161+F162,$D$14))</f>
        <v/>
      </c>
      <c r="F162" s="37" t="str">
        <f aca="false">IF(C162="","",ROUND($D$7/12*H161,2))</f>
        <v/>
      </c>
      <c r="G162" s="37" t="str">
        <f aca="false">IF(C162="","",E162-F162)</f>
        <v/>
      </c>
      <c r="H162" s="37" t="str">
        <f aca="false">IF(C162="","",H161-G162)</f>
        <v/>
      </c>
    </row>
    <row r="163" customFormat="false" ht="12.75" hidden="false" customHeight="false" outlineLevel="0" collapsed="false">
      <c r="C163" s="35" t="str">
        <f aca="false">IF(C162&gt;$D$9,"",C162+1)</f>
        <v/>
      </c>
      <c r="D163" s="36" t="str">
        <f aca="false">IF(C163="","",DATE(YEAR(D162),MONTH(D162)+1,DAY(D162)))</f>
        <v/>
      </c>
      <c r="E163" s="37" t="str">
        <f aca="false">IF(C163="","",IF(C163=$D$9+1,H162+F163,$D$14))</f>
        <v/>
      </c>
      <c r="F163" s="37" t="str">
        <f aca="false">IF(C163="","",ROUND($D$7/12*H162,2))</f>
        <v/>
      </c>
      <c r="G163" s="37" t="str">
        <f aca="false">IF(C163="","",E163-F163)</f>
        <v/>
      </c>
      <c r="H163" s="37" t="str">
        <f aca="false">IF(C163="","",H162-G163)</f>
        <v/>
      </c>
    </row>
    <row r="164" customFormat="false" ht="12.75" hidden="false" customHeight="false" outlineLevel="0" collapsed="false">
      <c r="C164" s="35" t="str">
        <f aca="false">IF(C163&gt;$D$9,"",C163+1)</f>
        <v/>
      </c>
      <c r="D164" s="36" t="str">
        <f aca="false">IF(C164="","",DATE(YEAR(D163),MONTH(D163)+1,DAY(D163)))</f>
        <v/>
      </c>
      <c r="E164" s="37" t="str">
        <f aca="false">IF(C164="","",IF(C164=$D$9+1,H163+F164,$D$14))</f>
        <v/>
      </c>
      <c r="F164" s="37" t="str">
        <f aca="false">IF(C164="","",ROUND($D$7/12*H163,2))</f>
        <v/>
      </c>
      <c r="G164" s="37" t="str">
        <f aca="false">IF(C164="","",E164-F164)</f>
        <v/>
      </c>
      <c r="H164" s="37" t="str">
        <f aca="false">IF(C164="","",H163-G164)</f>
        <v/>
      </c>
    </row>
    <row r="165" customFormat="false" ht="12.75" hidden="false" customHeight="false" outlineLevel="0" collapsed="false">
      <c r="C165" s="35" t="str">
        <f aca="false">IF(C164&gt;$D$9,"",C164+1)</f>
        <v/>
      </c>
      <c r="D165" s="36" t="str">
        <f aca="false">IF(C165="","",DATE(YEAR(D164),MONTH(D164)+1,DAY(D164)))</f>
        <v/>
      </c>
      <c r="E165" s="37" t="str">
        <f aca="false">IF(C165="","",IF(C165=$D$9+1,H164+F165,$D$14))</f>
        <v/>
      </c>
      <c r="F165" s="37" t="str">
        <f aca="false">IF(C165="","",ROUND($D$7/12*H164,2))</f>
        <v/>
      </c>
      <c r="G165" s="37" t="str">
        <f aca="false">IF(C165="","",E165-F165)</f>
        <v/>
      </c>
      <c r="H165" s="37" t="str">
        <f aca="false">IF(C165="","",H164-G165)</f>
        <v/>
      </c>
    </row>
    <row r="166" customFormat="false" ht="12.75" hidden="false" customHeight="false" outlineLevel="0" collapsed="false">
      <c r="C166" s="35" t="str">
        <f aca="false">IF(C165&gt;$D$9,"",C165+1)</f>
        <v/>
      </c>
      <c r="D166" s="36" t="str">
        <f aca="false">IF(C166="","",DATE(YEAR(D165),MONTH(D165)+1,DAY(D165)))</f>
        <v/>
      </c>
      <c r="E166" s="37" t="str">
        <f aca="false">IF(C166="","",IF(C166=$D$9+1,H165+F166,$D$14))</f>
        <v/>
      </c>
      <c r="F166" s="37" t="str">
        <f aca="false">IF(C166="","",ROUND($D$7/12*H165,2))</f>
        <v/>
      </c>
      <c r="G166" s="37" t="str">
        <f aca="false">IF(C166="","",E166-F166)</f>
        <v/>
      </c>
      <c r="H166" s="37" t="str">
        <f aca="false">IF(C166="","",H165-G166)</f>
        <v/>
      </c>
    </row>
    <row r="167" customFormat="false" ht="12.75" hidden="false" customHeight="false" outlineLevel="0" collapsed="false">
      <c r="C167" s="35" t="str">
        <f aca="false">IF(C166&gt;$D$9,"",C166+1)</f>
        <v/>
      </c>
      <c r="D167" s="36" t="str">
        <f aca="false">IF(C167="","",DATE(YEAR(D166),MONTH(D166)+1,DAY(D166)))</f>
        <v/>
      </c>
      <c r="E167" s="37" t="str">
        <f aca="false">IF(C167="","",IF(C167=$D$9+1,H166+F167,$D$14))</f>
        <v/>
      </c>
      <c r="F167" s="37" t="str">
        <f aca="false">IF(C167="","",ROUND($D$7/12*H166,2))</f>
        <v/>
      </c>
      <c r="G167" s="37" t="str">
        <f aca="false">IF(C167="","",E167-F167)</f>
        <v/>
      </c>
      <c r="H167" s="37" t="str">
        <f aca="false">IF(C167="","",H166-G167)</f>
        <v/>
      </c>
    </row>
    <row r="168" customFormat="false" ht="12.75" hidden="false" customHeight="false" outlineLevel="0" collapsed="false">
      <c r="C168" s="35" t="str">
        <f aca="false">IF(C167&gt;$D$9,"",C167+1)</f>
        <v/>
      </c>
      <c r="D168" s="36" t="str">
        <f aca="false">IF(C168="","",DATE(YEAR(D167),MONTH(D167)+1,DAY(D167)))</f>
        <v/>
      </c>
      <c r="E168" s="37" t="str">
        <f aca="false">IF(C168="","",IF(C168=$D$9+1,H167+F168,$D$14))</f>
        <v/>
      </c>
      <c r="F168" s="37" t="str">
        <f aca="false">IF(C168="","",ROUND($D$7/12*H167,2))</f>
        <v/>
      </c>
      <c r="G168" s="37" t="str">
        <f aca="false">IF(C168="","",E168-F168)</f>
        <v/>
      </c>
      <c r="H168" s="37" t="str">
        <f aca="false">IF(C168="","",H167-G168)</f>
        <v/>
      </c>
    </row>
    <row r="169" customFormat="false" ht="12.75" hidden="false" customHeight="false" outlineLevel="0" collapsed="false">
      <c r="C169" s="35" t="str">
        <f aca="false">IF(C168&gt;$D$9,"",C168+1)</f>
        <v/>
      </c>
      <c r="D169" s="36" t="str">
        <f aca="false">IF(C169="","",DATE(YEAR(D168),MONTH(D168)+1,DAY(D168)))</f>
        <v/>
      </c>
      <c r="E169" s="37" t="str">
        <f aca="false">IF(C169="","",IF(C169=$D$9+1,H168+F169,$D$14))</f>
        <v/>
      </c>
      <c r="F169" s="37" t="str">
        <f aca="false">IF(C169="","",ROUND($D$7/12*H168,2))</f>
        <v/>
      </c>
      <c r="G169" s="37" t="str">
        <f aca="false">IF(C169="","",E169-F169)</f>
        <v/>
      </c>
      <c r="H169" s="37" t="str">
        <f aca="false">IF(C169="","",H168-G169)</f>
        <v/>
      </c>
    </row>
    <row r="170" customFormat="false" ht="12.75" hidden="false" customHeight="false" outlineLevel="0" collapsed="false">
      <c r="C170" s="35" t="str">
        <f aca="false">IF(C169&gt;$D$9,"",C169+1)</f>
        <v/>
      </c>
      <c r="D170" s="36" t="str">
        <f aca="false">IF(C170="","",DATE(YEAR(D169),MONTH(D169)+1,DAY(D169)))</f>
        <v/>
      </c>
      <c r="E170" s="37" t="str">
        <f aca="false">IF(C170="","",IF(C170=$D$9+1,H169+F170,$D$14))</f>
        <v/>
      </c>
      <c r="F170" s="37" t="str">
        <f aca="false">IF(C170="","",ROUND($D$7/12*H169,2))</f>
        <v/>
      </c>
      <c r="G170" s="37" t="str">
        <f aca="false">IF(C170="","",E170-F170)</f>
        <v/>
      </c>
      <c r="H170" s="37" t="str">
        <f aca="false">IF(C170="","",H169-G170)</f>
        <v/>
      </c>
    </row>
    <row r="171" customFormat="false" ht="12.75" hidden="false" customHeight="false" outlineLevel="0" collapsed="false">
      <c r="C171" s="35" t="str">
        <f aca="false">IF(C170&gt;$D$9,"",C170+1)</f>
        <v/>
      </c>
      <c r="D171" s="36" t="str">
        <f aca="false">IF(C171="","",DATE(YEAR(D170),MONTH(D170)+1,DAY(D170)))</f>
        <v/>
      </c>
      <c r="E171" s="37" t="str">
        <f aca="false">IF(C171="","",IF(C171=$D$9+1,H170+F171,$D$14))</f>
        <v/>
      </c>
      <c r="F171" s="37" t="str">
        <f aca="false">IF(C171="","",ROUND($D$7/12*H170,2))</f>
        <v/>
      </c>
      <c r="G171" s="37" t="str">
        <f aca="false">IF(C171="","",E171-F171)</f>
        <v/>
      </c>
      <c r="H171" s="37" t="str">
        <f aca="false">IF(C171="","",H170-G171)</f>
        <v/>
      </c>
    </row>
    <row r="172" customFormat="false" ht="12.75" hidden="false" customHeight="false" outlineLevel="0" collapsed="false">
      <c r="C172" s="35" t="str">
        <f aca="false">IF(C171&gt;$D$9,"",C171+1)</f>
        <v/>
      </c>
      <c r="D172" s="36" t="str">
        <f aca="false">IF(C172="","",DATE(YEAR(D171),MONTH(D171)+1,DAY(D171)))</f>
        <v/>
      </c>
      <c r="E172" s="37" t="str">
        <f aca="false">IF(C172="","",IF(C172=$D$9+1,H171+F172,$D$14))</f>
        <v/>
      </c>
      <c r="F172" s="37" t="str">
        <f aca="false">IF(C172="","",ROUND($D$7/12*H171,2))</f>
        <v/>
      </c>
      <c r="G172" s="37" t="str">
        <f aca="false">IF(C172="","",E172-F172)</f>
        <v/>
      </c>
      <c r="H172" s="37" t="str">
        <f aca="false">IF(C172="","",H171-G172)</f>
        <v/>
      </c>
    </row>
    <row r="173" customFormat="false" ht="12.75" hidden="false" customHeight="false" outlineLevel="0" collapsed="false">
      <c r="C173" s="35" t="str">
        <f aca="false">IF(C172&gt;$D$9,"",C172+1)</f>
        <v/>
      </c>
      <c r="D173" s="36" t="str">
        <f aca="false">IF(C173="","",DATE(YEAR(D172),MONTH(D172)+1,DAY(D172)))</f>
        <v/>
      </c>
      <c r="E173" s="37" t="str">
        <f aca="false">IF(C173="","",IF(C173=$D$9+1,H172+F173,$D$14))</f>
        <v/>
      </c>
      <c r="F173" s="37" t="str">
        <f aca="false">IF(C173="","",ROUND($D$7/12*H172,2))</f>
        <v/>
      </c>
      <c r="G173" s="37" t="str">
        <f aca="false">IF(C173="","",E173-F173)</f>
        <v/>
      </c>
      <c r="H173" s="37" t="str">
        <f aca="false">IF(C173="","",H172-G173)</f>
        <v/>
      </c>
    </row>
    <row r="174" customFormat="false" ht="12.75" hidden="false" customHeight="false" outlineLevel="0" collapsed="false">
      <c r="C174" s="35" t="str">
        <f aca="false">IF(C173&gt;$D$9,"",C173+1)</f>
        <v/>
      </c>
      <c r="D174" s="36" t="str">
        <f aca="false">IF(C174="","",DATE(YEAR(D173),MONTH(D173)+1,DAY(D173)))</f>
        <v/>
      </c>
      <c r="E174" s="37" t="str">
        <f aca="false">IF(C174="","",IF(C174=$D$9+1,H173+F174,$D$14))</f>
        <v/>
      </c>
      <c r="F174" s="37" t="str">
        <f aca="false">IF(C174="","",ROUND($D$7/12*H173,2))</f>
        <v/>
      </c>
      <c r="G174" s="37" t="str">
        <f aca="false">IF(C174="","",E174-F174)</f>
        <v/>
      </c>
      <c r="H174" s="37" t="str">
        <f aca="false">IF(C174="","",H173-G174)</f>
        <v/>
      </c>
    </row>
    <row r="175" customFormat="false" ht="12.75" hidden="false" customHeight="false" outlineLevel="0" collapsed="false">
      <c r="C175" s="35" t="str">
        <f aca="false">IF(C174&gt;$D$9,"",C174+1)</f>
        <v/>
      </c>
      <c r="D175" s="36" t="str">
        <f aca="false">IF(C175="","",DATE(YEAR(D174),MONTH(D174)+1,DAY(D174)))</f>
        <v/>
      </c>
      <c r="E175" s="37" t="str">
        <f aca="false">IF(C175="","",IF(C175=$D$9+1,H174+F175,$D$14))</f>
        <v/>
      </c>
      <c r="F175" s="37" t="str">
        <f aca="false">IF(C175="","",ROUND($D$7/12*H174,2))</f>
        <v/>
      </c>
      <c r="G175" s="37" t="str">
        <f aca="false">IF(C175="","",E175-F175)</f>
        <v/>
      </c>
      <c r="H175" s="37" t="str">
        <f aca="false">IF(C175="","",H174-G175)</f>
        <v/>
      </c>
    </row>
    <row r="176" customFormat="false" ht="12.75" hidden="false" customHeight="false" outlineLevel="0" collapsed="false">
      <c r="C176" s="35" t="str">
        <f aca="false">IF(C175&gt;$D$9,"",C175+1)</f>
        <v/>
      </c>
      <c r="D176" s="36" t="str">
        <f aca="false">IF(C176="","",DATE(YEAR(D175),MONTH(D175)+1,DAY(D175)))</f>
        <v/>
      </c>
      <c r="E176" s="37" t="str">
        <f aca="false">IF(C176="","",IF(C176=$D$9+1,H175+F176,$D$14))</f>
        <v/>
      </c>
      <c r="F176" s="37" t="str">
        <f aca="false">IF(C176="","",ROUND($D$7/12*H175,2))</f>
        <v/>
      </c>
      <c r="G176" s="37" t="str">
        <f aca="false">IF(C176="","",E176-F176)</f>
        <v/>
      </c>
      <c r="H176" s="37" t="str">
        <f aca="false">IF(C176="","",H175-G176)</f>
        <v/>
      </c>
    </row>
    <row r="177" customFormat="false" ht="12.75" hidden="false" customHeight="false" outlineLevel="0" collapsed="false">
      <c r="C177" s="35" t="str">
        <f aca="false">IF(C176&gt;$D$9,"",C176+1)</f>
        <v/>
      </c>
      <c r="D177" s="36" t="str">
        <f aca="false">IF(C177="","",DATE(YEAR(D176),MONTH(D176)+1,DAY(D176)))</f>
        <v/>
      </c>
      <c r="E177" s="37" t="str">
        <f aca="false">IF(C177="","",IF(C177=$D$9+1,H176+F177,$D$14))</f>
        <v/>
      </c>
      <c r="F177" s="37" t="str">
        <f aca="false">IF(C177="","",ROUND($D$7/12*H176,2))</f>
        <v/>
      </c>
      <c r="G177" s="37" t="str">
        <f aca="false">IF(C177="","",E177-F177)</f>
        <v/>
      </c>
      <c r="H177" s="37" t="str">
        <f aca="false">IF(C177="","",H176-G177)</f>
        <v/>
      </c>
    </row>
    <row r="178" customFormat="false" ht="12.75" hidden="false" customHeight="false" outlineLevel="0" collapsed="false">
      <c r="C178" s="35" t="str">
        <f aca="false">IF(C177&gt;$D$9,"",C177+1)</f>
        <v/>
      </c>
      <c r="D178" s="36" t="str">
        <f aca="false">IF(C178="","",DATE(YEAR(D177),MONTH(D177)+1,DAY(D177)))</f>
        <v/>
      </c>
      <c r="E178" s="37" t="str">
        <f aca="false">IF(C178="","",IF(C178=$D$9+1,H177+F178,$D$14))</f>
        <v/>
      </c>
      <c r="F178" s="37" t="str">
        <f aca="false">IF(C178="","",ROUND($D$7/12*H177,2))</f>
        <v/>
      </c>
      <c r="G178" s="37" t="str">
        <f aca="false">IF(C178="","",E178-F178)</f>
        <v/>
      </c>
      <c r="H178" s="37" t="str">
        <f aca="false">IF(C178="","",H177-G178)</f>
        <v/>
      </c>
    </row>
    <row r="179" customFormat="false" ht="12.75" hidden="false" customHeight="false" outlineLevel="0" collapsed="false">
      <c r="C179" s="35" t="str">
        <f aca="false">IF(C178&gt;$D$9,"",C178+1)</f>
        <v/>
      </c>
      <c r="D179" s="36" t="str">
        <f aca="false">IF(C179="","",DATE(YEAR(D178),MONTH(D178)+1,DAY(D178)))</f>
        <v/>
      </c>
      <c r="E179" s="37" t="str">
        <f aca="false">IF(C179="","",IF(C179=$D$9+1,H178+F179,$D$14))</f>
        <v/>
      </c>
      <c r="F179" s="37" t="str">
        <f aca="false">IF(C179="","",ROUND($D$7/12*H178,2))</f>
        <v/>
      </c>
      <c r="G179" s="37" t="str">
        <f aca="false">IF(C179="","",E179-F179)</f>
        <v/>
      </c>
      <c r="H179" s="37" t="str">
        <f aca="false">IF(C179="","",H178-G179)</f>
        <v/>
      </c>
    </row>
    <row r="180" customFormat="false" ht="12.75" hidden="false" customHeight="false" outlineLevel="0" collapsed="false">
      <c r="C180" s="35" t="str">
        <f aca="false">IF(C179&gt;$D$9,"",C179+1)</f>
        <v/>
      </c>
      <c r="D180" s="36" t="str">
        <f aca="false">IF(C180="","",DATE(YEAR(D179),MONTH(D179)+1,DAY(D179)))</f>
        <v/>
      </c>
      <c r="E180" s="37" t="str">
        <f aca="false">IF(C180="","",IF(C180=$D$9+1,H179+F180,$D$14))</f>
        <v/>
      </c>
      <c r="F180" s="37" t="str">
        <f aca="false">IF(C180="","",ROUND($D$7/12*H179,2))</f>
        <v/>
      </c>
      <c r="G180" s="37" t="str">
        <f aca="false">IF(C180="","",E180-F180)</f>
        <v/>
      </c>
      <c r="H180" s="37" t="str">
        <f aca="false">IF(C180="","",H179-G180)</f>
        <v/>
      </c>
    </row>
    <row r="181" customFormat="false" ht="12.75" hidden="false" customHeight="false" outlineLevel="0" collapsed="false">
      <c r="C181" s="35" t="str">
        <f aca="false">IF(C180&gt;$D$9,"",C180+1)</f>
        <v/>
      </c>
      <c r="D181" s="36" t="str">
        <f aca="false">IF(C181="","",DATE(YEAR(D180),MONTH(D180)+1,DAY(D180)))</f>
        <v/>
      </c>
      <c r="E181" s="37" t="str">
        <f aca="false">IF(C181="","",IF(C181=$D$9+1,H180+F181,$D$14))</f>
        <v/>
      </c>
      <c r="F181" s="37" t="str">
        <f aca="false">IF(C181="","",ROUND($D$7/12*H180,2))</f>
        <v/>
      </c>
      <c r="G181" s="37" t="str">
        <f aca="false">IF(C181="","",E181-F181)</f>
        <v/>
      </c>
      <c r="H181" s="37" t="str">
        <f aca="false">IF(C181="","",H180-G181)</f>
        <v/>
      </c>
    </row>
    <row r="182" customFormat="false" ht="12.75" hidden="false" customHeight="false" outlineLevel="0" collapsed="false">
      <c r="C182" s="35" t="str">
        <f aca="false">IF(C181&gt;$D$9,"",C181+1)</f>
        <v/>
      </c>
      <c r="D182" s="36" t="str">
        <f aca="false">IF(C182="","",DATE(YEAR(D181),MONTH(D181)+1,DAY(D181)))</f>
        <v/>
      </c>
      <c r="E182" s="37" t="str">
        <f aca="false">IF(C182="","",IF(C182=$D$9+1,H181+F182,$D$14))</f>
        <v/>
      </c>
      <c r="F182" s="37" t="str">
        <f aca="false">IF(C182="","",ROUND($D$7/12*H181,2))</f>
        <v/>
      </c>
      <c r="G182" s="37" t="str">
        <f aca="false">IF(C182="","",E182-F182)</f>
        <v/>
      </c>
      <c r="H182" s="37" t="str">
        <f aca="false">IF(C182="","",H181-G182)</f>
        <v/>
      </c>
    </row>
    <row r="183" customFormat="false" ht="12.75" hidden="false" customHeight="false" outlineLevel="0" collapsed="false">
      <c r="C183" s="35" t="str">
        <f aca="false">IF(C182&gt;$D$9,"",C182+1)</f>
        <v/>
      </c>
      <c r="D183" s="36" t="str">
        <f aca="false">IF(C183="","",DATE(YEAR(D182),MONTH(D182)+1,DAY(D182)))</f>
        <v/>
      </c>
      <c r="E183" s="37" t="str">
        <f aca="false">IF(C183="","",IF(C183=$D$9+1,H182+F183,$D$14))</f>
        <v/>
      </c>
      <c r="F183" s="37" t="str">
        <f aca="false">IF(C183="","",ROUND($D$7/12*H182,2))</f>
        <v/>
      </c>
      <c r="G183" s="37" t="str">
        <f aca="false">IF(C183="","",E183-F183)</f>
        <v/>
      </c>
      <c r="H183" s="37" t="str">
        <f aca="false">IF(C183="","",H182-G183)</f>
        <v/>
      </c>
    </row>
    <row r="184" customFormat="false" ht="12.75" hidden="false" customHeight="false" outlineLevel="0" collapsed="false">
      <c r="C184" s="35" t="str">
        <f aca="false">IF(C183&gt;$D$9,"",C183+1)</f>
        <v/>
      </c>
      <c r="D184" s="36" t="str">
        <f aca="false">IF(C184="","",DATE(YEAR(D183),MONTH(D183)+1,DAY(D183)))</f>
        <v/>
      </c>
      <c r="E184" s="37" t="str">
        <f aca="false">IF(C184="","",IF(C184=$D$9+1,H183+F184,$D$14))</f>
        <v/>
      </c>
      <c r="F184" s="37" t="str">
        <f aca="false">IF(C184="","",ROUND($D$7/12*H183,2))</f>
        <v/>
      </c>
      <c r="G184" s="37" t="str">
        <f aca="false">IF(C184="","",E184-F184)</f>
        <v/>
      </c>
      <c r="H184" s="37" t="str">
        <f aca="false">IF(C184="","",H183-G184)</f>
        <v/>
      </c>
    </row>
    <row r="185" customFormat="false" ht="12.75" hidden="false" customHeight="false" outlineLevel="0" collapsed="false">
      <c r="C185" s="35" t="str">
        <f aca="false">IF(C184&gt;$D$9,"",C184+1)</f>
        <v/>
      </c>
      <c r="D185" s="36" t="str">
        <f aca="false">IF(C185="","",DATE(YEAR(D184),MONTH(D184)+1,DAY(D184)))</f>
        <v/>
      </c>
      <c r="E185" s="37" t="str">
        <f aca="false">IF(C185="","",IF(C185=$D$9+1,H184+F185,$D$14))</f>
        <v/>
      </c>
      <c r="F185" s="37" t="str">
        <f aca="false">IF(C185="","",ROUND($D$7/12*H184,2))</f>
        <v/>
      </c>
      <c r="G185" s="37" t="str">
        <f aca="false">IF(C185="","",E185-F185)</f>
        <v/>
      </c>
      <c r="H185" s="37" t="str">
        <f aca="false">IF(C185="","",H184-G185)</f>
        <v/>
      </c>
    </row>
    <row r="186" customFormat="false" ht="12.75" hidden="false" customHeight="false" outlineLevel="0" collapsed="false">
      <c r="C186" s="35" t="str">
        <f aca="false">IF(C185&gt;$D$9,"",C185+1)</f>
        <v/>
      </c>
      <c r="D186" s="36" t="str">
        <f aca="false">IF(C186="","",DATE(YEAR(D185),MONTH(D185)+1,DAY(D185)))</f>
        <v/>
      </c>
      <c r="E186" s="37" t="str">
        <f aca="false">IF(C186="","",IF(C186=$D$9+1,H185+F186,$D$14))</f>
        <v/>
      </c>
      <c r="F186" s="37" t="str">
        <f aca="false">IF(C186="","",ROUND($D$7/12*H185,2))</f>
        <v/>
      </c>
      <c r="G186" s="37" t="str">
        <f aca="false">IF(C186="","",E186-F186)</f>
        <v/>
      </c>
      <c r="H186" s="37" t="str">
        <f aca="false">IF(C186="","",H185-G186)</f>
        <v/>
      </c>
    </row>
    <row r="187" customFormat="false" ht="12.75" hidden="false" customHeight="false" outlineLevel="0" collapsed="false">
      <c r="C187" s="35" t="str">
        <f aca="false">IF(C186&gt;$D$9,"",C186+1)</f>
        <v/>
      </c>
      <c r="D187" s="36" t="str">
        <f aca="false">IF(C187="","",DATE(YEAR(D186),MONTH(D186)+1,DAY(D186)))</f>
        <v/>
      </c>
      <c r="E187" s="37" t="str">
        <f aca="false">IF(C187="","",IF(C187=$D$9+1,H186+F187,$D$14))</f>
        <v/>
      </c>
      <c r="F187" s="37" t="str">
        <f aca="false">IF(C187="","",ROUND($D$7/12*H186,2))</f>
        <v/>
      </c>
      <c r="G187" s="37" t="str">
        <f aca="false">IF(C187="","",E187-F187)</f>
        <v/>
      </c>
      <c r="H187" s="37" t="str">
        <f aca="false">IF(C187="","",H186-G187)</f>
        <v/>
      </c>
    </row>
    <row r="188" customFormat="false" ht="12.75" hidden="false" customHeight="false" outlineLevel="0" collapsed="false">
      <c r="C188" s="35" t="str">
        <f aca="false">IF(C187&gt;$D$9,"",C187+1)</f>
        <v/>
      </c>
      <c r="D188" s="36" t="str">
        <f aca="false">IF(C188="","",DATE(YEAR(D187),MONTH(D187)+1,DAY(D187)))</f>
        <v/>
      </c>
      <c r="E188" s="37" t="str">
        <f aca="false">IF(C188="","",IF(C188=$D$9+1,H187+F188,$D$14))</f>
        <v/>
      </c>
      <c r="F188" s="37" t="str">
        <f aca="false">IF(C188="","",ROUND($D$7/12*H187,2))</f>
        <v/>
      </c>
      <c r="G188" s="37" t="str">
        <f aca="false">IF(C188="","",E188-F188)</f>
        <v/>
      </c>
      <c r="H188" s="37" t="str">
        <f aca="false">IF(C188="","",H187-G188)</f>
        <v/>
      </c>
    </row>
    <row r="189" customFormat="false" ht="12.75" hidden="false" customHeight="false" outlineLevel="0" collapsed="false">
      <c r="C189" s="35" t="str">
        <f aca="false">IF(C188&gt;$D$9,"",C188+1)</f>
        <v/>
      </c>
      <c r="D189" s="36" t="str">
        <f aca="false">IF(C189="","",DATE(YEAR(D188),MONTH(D188)+1,DAY(D188)))</f>
        <v/>
      </c>
      <c r="E189" s="37" t="str">
        <f aca="false">IF(C189="","",IF(C189=$D$9+1,H188+F189,$D$14))</f>
        <v/>
      </c>
      <c r="F189" s="37" t="str">
        <f aca="false">IF(C189="","",ROUND($D$7/12*H188,2))</f>
        <v/>
      </c>
      <c r="G189" s="37" t="str">
        <f aca="false">IF(C189="","",E189-F189)</f>
        <v/>
      </c>
      <c r="H189" s="37" t="str">
        <f aca="false">IF(C189="","",H188-G189)</f>
        <v/>
      </c>
    </row>
    <row r="190" customFormat="false" ht="12.75" hidden="false" customHeight="false" outlineLevel="0" collapsed="false">
      <c r="C190" s="35" t="str">
        <f aca="false">IF(C189&gt;$D$9,"",C189+1)</f>
        <v/>
      </c>
      <c r="D190" s="36" t="str">
        <f aca="false">IF(C190="","",DATE(YEAR(D189),MONTH(D189)+1,DAY(D189)))</f>
        <v/>
      </c>
      <c r="E190" s="37" t="str">
        <f aca="false">IF(C190="","",IF(C190=$D$9+1,H189+F190,$D$14))</f>
        <v/>
      </c>
      <c r="F190" s="37" t="str">
        <f aca="false">IF(C190="","",ROUND($D$7/12*H189,2))</f>
        <v/>
      </c>
      <c r="G190" s="37" t="str">
        <f aca="false">IF(C190="","",E190-F190)</f>
        <v/>
      </c>
      <c r="H190" s="37" t="str">
        <f aca="false">IF(C190="","",H189-G190)</f>
        <v/>
      </c>
    </row>
    <row r="191" customFormat="false" ht="12.75" hidden="false" customHeight="false" outlineLevel="0" collapsed="false">
      <c r="C191" s="35" t="str">
        <f aca="false">IF(C190&gt;$D$9,"",C190+1)</f>
        <v/>
      </c>
      <c r="D191" s="36" t="str">
        <f aca="false">IF(C191="","",DATE(YEAR(D190),MONTH(D190)+1,DAY(D190)))</f>
        <v/>
      </c>
      <c r="E191" s="37" t="str">
        <f aca="false">IF(C191="","",IF(C191=$D$9+1,H190+F191,$D$14))</f>
        <v/>
      </c>
      <c r="F191" s="37" t="str">
        <f aca="false">IF(C191="","",ROUND($D$7/12*H190,2))</f>
        <v/>
      </c>
      <c r="G191" s="37" t="str">
        <f aca="false">IF(C191="","",E191-F191)</f>
        <v/>
      </c>
      <c r="H191" s="37" t="str">
        <f aca="false">IF(C191="","",H190-G191)</f>
        <v/>
      </c>
    </row>
    <row r="192" customFormat="false" ht="12.75" hidden="false" customHeight="false" outlineLevel="0" collapsed="false">
      <c r="C192" s="35" t="str">
        <f aca="false">IF(C191&gt;$D$9,"",C191+1)</f>
        <v/>
      </c>
      <c r="D192" s="36" t="str">
        <f aca="false">IF(C192="","",DATE(YEAR(D191),MONTH(D191)+1,DAY(D191)))</f>
        <v/>
      </c>
      <c r="E192" s="37" t="str">
        <f aca="false">IF(C192="","",IF(C192=$D$9+1,H191+F192,$D$14))</f>
        <v/>
      </c>
      <c r="F192" s="37" t="str">
        <f aca="false">IF(C192="","",ROUND($D$7/12*H191,2))</f>
        <v/>
      </c>
      <c r="G192" s="37" t="str">
        <f aca="false">IF(C192="","",E192-F192)</f>
        <v/>
      </c>
      <c r="H192" s="37" t="str">
        <f aca="false">IF(C192="","",H191-G192)</f>
        <v/>
      </c>
    </row>
    <row r="193" customFormat="false" ht="12.75" hidden="false" customHeight="false" outlineLevel="0" collapsed="false">
      <c r="C193" s="35" t="str">
        <f aca="false">IF(C192&gt;$D$9,"",C192+1)</f>
        <v/>
      </c>
      <c r="D193" s="36" t="str">
        <f aca="false">IF(C193="","",DATE(YEAR(D192),MONTH(D192)+1,DAY(D192)))</f>
        <v/>
      </c>
      <c r="E193" s="37" t="str">
        <f aca="false">IF(C193="","",IF(C193=$D$9+1,H192+F193,$D$14))</f>
        <v/>
      </c>
      <c r="F193" s="37" t="str">
        <f aca="false">IF(C193="","",ROUND($D$7/12*H192,2))</f>
        <v/>
      </c>
      <c r="G193" s="37" t="str">
        <f aca="false">IF(C193="","",E193-F193)</f>
        <v/>
      </c>
      <c r="H193" s="37" t="str">
        <f aca="false">IF(C193="","",H192-G193)</f>
        <v/>
      </c>
    </row>
    <row r="194" customFormat="false" ht="12.75" hidden="false" customHeight="false" outlineLevel="0" collapsed="false">
      <c r="C194" s="35" t="str">
        <f aca="false">IF(C193&gt;$D$9,"",C193+1)</f>
        <v/>
      </c>
      <c r="D194" s="36" t="str">
        <f aca="false">IF(C194="","",DATE(YEAR(D193),MONTH(D193)+1,DAY(D193)))</f>
        <v/>
      </c>
      <c r="E194" s="37" t="str">
        <f aca="false">IF(C194="","",IF(C194=$D$9+1,H193+F194,$D$14))</f>
        <v/>
      </c>
      <c r="F194" s="37" t="str">
        <f aca="false">IF(C194="","",ROUND($D$7/12*H193,2))</f>
        <v/>
      </c>
      <c r="G194" s="37" t="str">
        <f aca="false">IF(C194="","",E194-F194)</f>
        <v/>
      </c>
      <c r="H194" s="37" t="str">
        <f aca="false">IF(C194="","",H193-G194)</f>
        <v/>
      </c>
    </row>
    <row r="195" customFormat="false" ht="12.75" hidden="false" customHeight="false" outlineLevel="0" collapsed="false">
      <c r="C195" s="35" t="str">
        <f aca="false">IF(C194&gt;$D$9,"",C194+1)</f>
        <v/>
      </c>
      <c r="D195" s="36" t="str">
        <f aca="false">IF(C195="","",DATE(YEAR(D194),MONTH(D194)+1,DAY(D194)))</f>
        <v/>
      </c>
      <c r="E195" s="37" t="str">
        <f aca="false">IF(C195="","",IF(C195=$D$9+1,H194+F195,$D$14))</f>
        <v/>
      </c>
      <c r="F195" s="37" t="str">
        <f aca="false">IF(C195="","",ROUND($D$7/12*H194,2))</f>
        <v/>
      </c>
      <c r="G195" s="37" t="str">
        <f aca="false">IF(C195="","",E195-F195)</f>
        <v/>
      </c>
      <c r="H195" s="37" t="str">
        <f aca="false">IF(C195="","",H194-G195)</f>
        <v/>
      </c>
    </row>
    <row r="196" customFormat="false" ht="12.75" hidden="false" customHeight="false" outlineLevel="0" collapsed="false">
      <c r="C196" s="35" t="str">
        <f aca="false">IF(C195&gt;$D$9,"",C195+1)</f>
        <v/>
      </c>
      <c r="D196" s="36" t="str">
        <f aca="false">IF(C196="","",DATE(YEAR(D195),MONTH(D195)+1,DAY(D195)))</f>
        <v/>
      </c>
      <c r="E196" s="37" t="str">
        <f aca="false">IF(C196="","",IF(C196=$D$9+1,H195+F196,$D$14))</f>
        <v/>
      </c>
      <c r="F196" s="37" t="str">
        <f aca="false">IF(C196="","",ROUND($D$7/12*H195,2))</f>
        <v/>
      </c>
      <c r="G196" s="37" t="str">
        <f aca="false">IF(C196="","",E196-F196)</f>
        <v/>
      </c>
      <c r="H196" s="37" t="str">
        <f aca="false">IF(C196="","",H195-G196)</f>
        <v/>
      </c>
    </row>
    <row r="197" customFormat="false" ht="12.75" hidden="false" customHeight="false" outlineLevel="0" collapsed="false">
      <c r="C197" s="35" t="str">
        <f aca="false">IF(C196&gt;$D$9,"",C196+1)</f>
        <v/>
      </c>
      <c r="D197" s="36" t="str">
        <f aca="false">IF(C197="","",DATE(YEAR(D196),MONTH(D196)+1,DAY(D196)))</f>
        <v/>
      </c>
      <c r="E197" s="37" t="str">
        <f aca="false">IF(C197="","",IF(C197=$D$9+1,H196+F197,$D$14))</f>
        <v/>
      </c>
      <c r="F197" s="37" t="str">
        <f aca="false">IF(C197="","",ROUND($D$7/12*H196,2))</f>
        <v/>
      </c>
      <c r="G197" s="37" t="str">
        <f aca="false">IF(C197="","",E197-F197)</f>
        <v/>
      </c>
      <c r="H197" s="37" t="str">
        <f aca="false">IF(C197="","",H196-G197)</f>
        <v/>
      </c>
    </row>
    <row r="198" customFormat="false" ht="12.75" hidden="false" customHeight="false" outlineLevel="0" collapsed="false">
      <c r="C198" s="35" t="str">
        <f aca="false">IF(C197&gt;$D$9,"",C197+1)</f>
        <v/>
      </c>
      <c r="D198" s="36" t="str">
        <f aca="false">IF(C198="","",DATE(YEAR(D197),MONTH(D197)+1,DAY(D197)))</f>
        <v/>
      </c>
      <c r="E198" s="37" t="str">
        <f aca="false">IF(C198="","",IF(C198=$D$9+1,H197+F198,$D$14))</f>
        <v/>
      </c>
      <c r="F198" s="37" t="str">
        <f aca="false">IF(C198="","",ROUND($D$7/12*H197,2))</f>
        <v/>
      </c>
      <c r="G198" s="37" t="str">
        <f aca="false">IF(C198="","",E198-F198)</f>
        <v/>
      </c>
      <c r="H198" s="37" t="str">
        <f aca="false">IF(C198="","",H197-G198)</f>
        <v/>
      </c>
    </row>
    <row r="199" customFormat="false" ht="12.75" hidden="false" customHeight="false" outlineLevel="0" collapsed="false">
      <c r="C199" s="35" t="str">
        <f aca="false">IF(C198&gt;$D$9,"",C198+1)</f>
        <v/>
      </c>
      <c r="D199" s="36" t="str">
        <f aca="false">IF(C199="","",DATE(YEAR(D198),MONTH(D198)+1,DAY(D198)))</f>
        <v/>
      </c>
      <c r="E199" s="37" t="str">
        <f aca="false">IF(C199="","",IF(C199=$D$9+1,H198+F199,$D$14))</f>
        <v/>
      </c>
      <c r="F199" s="37" t="str">
        <f aca="false">IF(C199="","",ROUND($D$7/12*H198,2))</f>
        <v/>
      </c>
      <c r="G199" s="37" t="str">
        <f aca="false">IF(C199="","",E199-F199)</f>
        <v/>
      </c>
      <c r="H199" s="37" t="str">
        <f aca="false">IF(C199="","",H198-G199)</f>
        <v/>
      </c>
    </row>
    <row r="200" customFormat="false" ht="12.75" hidden="false" customHeight="false" outlineLevel="0" collapsed="false">
      <c r="C200" s="35" t="str">
        <f aca="false">IF(C199&gt;$D$9,"",C199+1)</f>
        <v/>
      </c>
      <c r="D200" s="36" t="str">
        <f aca="false">IF(C200="","",DATE(YEAR(D199),MONTH(D199)+1,DAY(D199)))</f>
        <v/>
      </c>
      <c r="E200" s="37" t="str">
        <f aca="false">IF(C200="","",IF(C200=$D$9+1,H199+F200,$D$14))</f>
        <v/>
      </c>
      <c r="F200" s="37" t="str">
        <f aca="false">IF(C200="","",ROUND($D$7/12*H199,2))</f>
        <v/>
      </c>
      <c r="G200" s="37" t="str">
        <f aca="false">IF(C200="","",E200-F200)</f>
        <v/>
      </c>
      <c r="H200" s="37" t="str">
        <f aca="false">IF(C200="","",H199-G200)</f>
        <v/>
      </c>
    </row>
    <row r="201" customFormat="false" ht="12.75" hidden="false" customHeight="false" outlineLevel="0" collapsed="false">
      <c r="C201" s="35" t="str">
        <f aca="false">IF(C200&gt;$D$9,"",C200+1)</f>
        <v/>
      </c>
      <c r="D201" s="36" t="str">
        <f aca="false">IF(C201="","",DATE(YEAR(D200),MONTH(D200)+1,DAY(D200)))</f>
        <v/>
      </c>
      <c r="E201" s="37" t="str">
        <f aca="false">IF(C201="","",IF(C201=$D$9+1,H200+F201,$D$14))</f>
        <v/>
      </c>
      <c r="F201" s="37" t="str">
        <f aca="false">IF(C201="","",ROUND($D$7/12*H200,2))</f>
        <v/>
      </c>
      <c r="G201" s="37" t="str">
        <f aca="false">IF(C201="","",E201-F201)</f>
        <v/>
      </c>
      <c r="H201" s="37" t="str">
        <f aca="false">IF(C201="","",H200-G201)</f>
        <v/>
      </c>
    </row>
    <row r="202" customFormat="false" ht="12.75" hidden="false" customHeight="false" outlineLevel="0" collapsed="false">
      <c r="C202" s="35" t="str">
        <f aca="false">IF(C201&gt;$D$9,"",C201+1)</f>
        <v/>
      </c>
      <c r="D202" s="36" t="str">
        <f aca="false">IF(C202="","",DATE(YEAR(D201),MONTH(D201)+1,DAY(D201)))</f>
        <v/>
      </c>
      <c r="E202" s="37" t="str">
        <f aca="false">IF(C202="","",IF(C202=$D$9+1,H201+F202,$D$14))</f>
        <v/>
      </c>
      <c r="F202" s="37" t="str">
        <f aca="false">IF(C202="","",ROUND($D$7/12*H201,2))</f>
        <v/>
      </c>
      <c r="G202" s="37" t="str">
        <f aca="false">IF(C202="","",E202-F202)</f>
        <v/>
      </c>
      <c r="H202" s="37" t="str">
        <f aca="false">IF(C202="","",H201-G202)</f>
        <v/>
      </c>
    </row>
    <row r="203" customFormat="false" ht="12.75" hidden="false" customHeight="false" outlineLevel="0" collapsed="false">
      <c r="C203" s="35" t="str">
        <f aca="false">IF(C202&gt;$D$9,"",C202+1)</f>
        <v/>
      </c>
      <c r="D203" s="36" t="str">
        <f aca="false">IF(C203="","",DATE(YEAR(D202),MONTH(D202)+1,DAY(D202)))</f>
        <v/>
      </c>
      <c r="E203" s="37" t="str">
        <f aca="false">IF(C203="","",IF(C203=$D$9+1,H202+F203,$D$14))</f>
        <v/>
      </c>
      <c r="F203" s="37" t="str">
        <f aca="false">IF(C203="","",ROUND($D$7/12*H202,2))</f>
        <v/>
      </c>
      <c r="G203" s="37" t="str">
        <f aca="false">IF(C203="","",E203-F203)</f>
        <v/>
      </c>
      <c r="H203" s="37" t="str">
        <f aca="false">IF(C203="","",H202-G203)</f>
        <v/>
      </c>
    </row>
    <row r="204" customFormat="false" ht="12.75" hidden="false" customHeight="false" outlineLevel="0" collapsed="false">
      <c r="C204" s="35" t="str">
        <f aca="false">IF(C203&gt;$D$9,"",C203+1)</f>
        <v/>
      </c>
      <c r="D204" s="36" t="str">
        <f aca="false">IF(C204="","",DATE(YEAR(D203),MONTH(D203)+1,DAY(D203)))</f>
        <v/>
      </c>
      <c r="E204" s="37" t="str">
        <f aca="false">IF(C204="","",IF(C204=$D$9+1,H203+F204,$D$14))</f>
        <v/>
      </c>
      <c r="F204" s="37" t="str">
        <f aca="false">IF(C204="","",ROUND($D$7/12*H203,2))</f>
        <v/>
      </c>
      <c r="G204" s="37" t="str">
        <f aca="false">IF(C204="","",E204-F204)</f>
        <v/>
      </c>
      <c r="H204" s="37" t="str">
        <f aca="false">IF(C204="","",H203-G204)</f>
        <v/>
      </c>
    </row>
    <row r="205" customFormat="false" ht="12.75" hidden="false" customHeight="false" outlineLevel="0" collapsed="false">
      <c r="C205" s="35" t="str">
        <f aca="false">IF(C204&gt;$D$9,"",C204+1)</f>
        <v/>
      </c>
      <c r="D205" s="36" t="str">
        <f aca="false">IF(C205="","",DATE(YEAR(D204),MONTH(D204)+1,DAY(D204)))</f>
        <v/>
      </c>
      <c r="E205" s="37" t="str">
        <f aca="false">IF(C205="","",IF(C205=$D$9+1,H204+F205,$D$14))</f>
        <v/>
      </c>
      <c r="F205" s="37" t="str">
        <f aca="false">IF(C205="","",ROUND($D$7/12*H204,2))</f>
        <v/>
      </c>
      <c r="G205" s="37" t="str">
        <f aca="false">IF(C205="","",E205-F205)</f>
        <v/>
      </c>
      <c r="H205" s="37" t="str">
        <f aca="false">IF(C205="","",H204-G205)</f>
        <v/>
      </c>
    </row>
    <row r="206" customFormat="false" ht="12.75" hidden="false" customHeight="false" outlineLevel="0" collapsed="false">
      <c r="C206" s="35" t="str">
        <f aca="false">IF(C205&gt;$D$9,"",C205+1)</f>
        <v/>
      </c>
      <c r="D206" s="36" t="str">
        <f aca="false">IF(C206="","",DATE(YEAR(D205),MONTH(D205)+1,DAY(D205)))</f>
        <v/>
      </c>
      <c r="E206" s="37" t="str">
        <f aca="false">IF(C206="","",IF(C206=$D$9+1,H205+F206,$D$14))</f>
        <v/>
      </c>
      <c r="F206" s="37" t="str">
        <f aca="false">IF(C206="","",ROUND($D$7/12*H205,2))</f>
        <v/>
      </c>
      <c r="G206" s="37" t="str">
        <f aca="false">IF(C206="","",E206-F206)</f>
        <v/>
      </c>
      <c r="H206" s="37" t="str">
        <f aca="false">IF(C206="","",H205-G206)</f>
        <v/>
      </c>
    </row>
    <row r="207" customFormat="false" ht="12.75" hidden="false" customHeight="false" outlineLevel="0" collapsed="false">
      <c r="C207" s="35" t="str">
        <f aca="false">IF(C206&gt;$D$9,"",C206+1)</f>
        <v/>
      </c>
      <c r="D207" s="36" t="str">
        <f aca="false">IF(C207="","",DATE(YEAR(D206),MONTH(D206)+1,DAY(D206)))</f>
        <v/>
      </c>
      <c r="E207" s="37" t="str">
        <f aca="false">IF(C207="","",IF(C207=$D$9+1,H206+F207,$D$14))</f>
        <v/>
      </c>
      <c r="F207" s="37" t="str">
        <f aca="false">IF(C207="","",ROUND($D$7/12*H206,2))</f>
        <v/>
      </c>
      <c r="G207" s="37" t="str">
        <f aca="false">IF(C207="","",E207-F207)</f>
        <v/>
      </c>
      <c r="H207" s="37" t="str">
        <f aca="false">IF(C207="","",H206-G207)</f>
        <v/>
      </c>
    </row>
    <row r="208" customFormat="false" ht="12.75" hidden="false" customHeight="false" outlineLevel="0" collapsed="false">
      <c r="C208" s="35" t="str">
        <f aca="false">IF(C207&gt;$D$9,"",C207+1)</f>
        <v/>
      </c>
      <c r="D208" s="36" t="str">
        <f aca="false">IF(C208="","",DATE(YEAR(D207),MONTH(D207)+1,DAY(D207)))</f>
        <v/>
      </c>
      <c r="E208" s="37" t="str">
        <f aca="false">IF(C208="","",IF(C208=$D$9+1,H207+F208,$D$14))</f>
        <v/>
      </c>
      <c r="F208" s="37" t="str">
        <f aca="false">IF(C208="","",ROUND($D$7/12*H207,2))</f>
        <v/>
      </c>
      <c r="G208" s="37" t="str">
        <f aca="false">IF(C208="","",E208-F208)</f>
        <v/>
      </c>
      <c r="H208" s="37" t="str">
        <f aca="false">IF(C208="","",H207-G208)</f>
        <v/>
      </c>
    </row>
    <row r="209" customFormat="false" ht="12.75" hidden="false" customHeight="false" outlineLevel="0" collapsed="false">
      <c r="C209" s="35" t="str">
        <f aca="false">IF(C208&gt;$D$9,"",C208+1)</f>
        <v/>
      </c>
      <c r="D209" s="36" t="str">
        <f aca="false">IF(C209="","",DATE(YEAR(D208),MONTH(D208)+1,DAY(D208)))</f>
        <v/>
      </c>
      <c r="E209" s="37" t="str">
        <f aca="false">IF(C209="","",IF(C209=$D$9+1,H208+F209,$D$14))</f>
        <v/>
      </c>
      <c r="F209" s="37" t="str">
        <f aca="false">IF(C209="","",ROUND($D$7/12*H208,2))</f>
        <v/>
      </c>
      <c r="G209" s="37" t="str">
        <f aca="false">IF(C209="","",E209-F209)</f>
        <v/>
      </c>
      <c r="H209" s="37" t="str">
        <f aca="false">IF(C209="","",H208-G209)</f>
        <v/>
      </c>
    </row>
    <row r="210" customFormat="false" ht="12.75" hidden="false" customHeight="false" outlineLevel="0" collapsed="false">
      <c r="C210" s="35" t="str">
        <f aca="false">IF(C209&gt;$D$9,"",C209+1)</f>
        <v/>
      </c>
      <c r="D210" s="36" t="str">
        <f aca="false">IF(C210="","",DATE(YEAR(D209),MONTH(D209)+1,DAY(D209)))</f>
        <v/>
      </c>
      <c r="E210" s="37" t="str">
        <f aca="false">IF(C210="","",IF(C210=$D$9+1,H209+F210,$D$14))</f>
        <v/>
      </c>
      <c r="F210" s="37" t="str">
        <f aca="false">IF(C210="","",ROUND($D$7/12*H209,2))</f>
        <v/>
      </c>
      <c r="G210" s="37" t="str">
        <f aca="false">IF(C210="","",E210-F210)</f>
        <v/>
      </c>
      <c r="H210" s="37" t="str">
        <f aca="false">IF(C210="","",H209-G210)</f>
        <v/>
      </c>
    </row>
    <row r="211" customFormat="false" ht="12.75" hidden="false" customHeight="false" outlineLevel="0" collapsed="false">
      <c r="C211" s="35" t="str">
        <f aca="false">IF(C210&gt;$D$9,"",C210+1)</f>
        <v/>
      </c>
      <c r="D211" s="36" t="str">
        <f aca="false">IF(C211="","",DATE(YEAR(D210),MONTH(D210)+1,DAY(D210)))</f>
        <v/>
      </c>
      <c r="E211" s="37" t="str">
        <f aca="false">IF(C211="","",IF(C211=$D$9+1,H210+F211,$D$14))</f>
        <v/>
      </c>
      <c r="F211" s="37" t="str">
        <f aca="false">IF(C211="","",ROUND($D$7/12*H210,2))</f>
        <v/>
      </c>
      <c r="G211" s="37" t="str">
        <f aca="false">IF(C211="","",E211-F211)</f>
        <v/>
      </c>
      <c r="H211" s="37" t="str">
        <f aca="false">IF(C211="","",H210-G211)</f>
        <v/>
      </c>
    </row>
    <row r="212" customFormat="false" ht="12.75" hidden="false" customHeight="false" outlineLevel="0" collapsed="false">
      <c r="C212" s="35" t="str">
        <f aca="false">IF(C211&gt;$D$9,"",C211+1)</f>
        <v/>
      </c>
      <c r="D212" s="36" t="str">
        <f aca="false">IF(C212="","",DATE(YEAR(D211),MONTH(D211)+1,DAY(D211)))</f>
        <v/>
      </c>
      <c r="E212" s="37" t="str">
        <f aca="false">IF(C212="","",IF(C212=$D$9+1,H211+F212,$D$14))</f>
        <v/>
      </c>
      <c r="F212" s="37" t="str">
        <f aca="false">IF(C212="","",ROUND($D$7/12*H211,2))</f>
        <v/>
      </c>
      <c r="G212" s="37" t="str">
        <f aca="false">IF(C212="","",E212-F212)</f>
        <v/>
      </c>
      <c r="H212" s="37" t="str">
        <f aca="false">IF(C212="","",H211-G212)</f>
        <v/>
      </c>
    </row>
    <row r="213" customFormat="false" ht="12.75" hidden="false" customHeight="false" outlineLevel="0" collapsed="false">
      <c r="C213" s="35" t="str">
        <f aca="false">IF(C212&gt;$D$9,"",C212+1)</f>
        <v/>
      </c>
      <c r="D213" s="36" t="str">
        <f aca="false">IF(C213="","",DATE(YEAR(D212),MONTH(D212)+1,DAY(D212)))</f>
        <v/>
      </c>
      <c r="E213" s="37" t="str">
        <f aca="false">IF(C213="","",IF(C213=$D$9+1,H212+F213,$D$14))</f>
        <v/>
      </c>
      <c r="F213" s="37" t="str">
        <f aca="false">IF(C213="","",ROUND($D$7/12*H212,2))</f>
        <v/>
      </c>
      <c r="G213" s="37" t="str">
        <f aca="false">IF(C213="","",E213-F213)</f>
        <v/>
      </c>
      <c r="H213" s="37" t="str">
        <f aca="false">IF(C213="","",H212-G213)</f>
        <v/>
      </c>
    </row>
    <row r="214" customFormat="false" ht="12.75" hidden="false" customHeight="false" outlineLevel="0" collapsed="false">
      <c r="C214" s="35" t="str">
        <f aca="false">IF(C213&gt;$D$9,"",C213+1)</f>
        <v/>
      </c>
      <c r="D214" s="36" t="str">
        <f aca="false">IF(C214="","",DATE(YEAR(D213),MONTH(D213)+1,DAY(D213)))</f>
        <v/>
      </c>
      <c r="E214" s="37" t="str">
        <f aca="false">IF(C214="","",IF(C214=$D$9+1,H213+F214,$D$14))</f>
        <v/>
      </c>
      <c r="F214" s="37" t="str">
        <f aca="false">IF(C214="","",ROUND($D$7/12*H213,2))</f>
        <v/>
      </c>
      <c r="G214" s="37" t="str">
        <f aca="false">IF(C214="","",E214-F214)</f>
        <v/>
      </c>
      <c r="H214" s="37" t="str">
        <f aca="false">IF(C214="","",H213-G214)</f>
        <v/>
      </c>
    </row>
    <row r="215" customFormat="false" ht="12.75" hidden="false" customHeight="false" outlineLevel="0" collapsed="false">
      <c r="C215" s="35" t="str">
        <f aca="false">IF(C214&gt;$D$9,"",C214+1)</f>
        <v/>
      </c>
      <c r="D215" s="36" t="str">
        <f aca="false">IF(C215="","",DATE(YEAR(D214),MONTH(D214)+1,DAY(D214)))</f>
        <v/>
      </c>
      <c r="E215" s="37" t="str">
        <f aca="false">IF(C215="","",IF(C215=$D$9+1,H214+F215,$D$14))</f>
        <v/>
      </c>
      <c r="F215" s="37" t="str">
        <f aca="false">IF(C215="","",ROUND($D$7/12*H214,2))</f>
        <v/>
      </c>
      <c r="G215" s="37" t="str">
        <f aca="false">IF(C215="","",E215-F215)</f>
        <v/>
      </c>
      <c r="H215" s="37" t="str">
        <f aca="false">IF(C215="","",H214-G215)</f>
        <v/>
      </c>
    </row>
    <row r="216" customFormat="false" ht="12.75" hidden="false" customHeight="false" outlineLevel="0" collapsed="false">
      <c r="C216" s="35" t="str">
        <f aca="false">IF(C215&gt;$D$9,"",C215+1)</f>
        <v/>
      </c>
      <c r="D216" s="36" t="str">
        <f aca="false">IF(C216="","",DATE(YEAR(D215),MONTH(D215)+1,DAY(D215)))</f>
        <v/>
      </c>
      <c r="E216" s="37" t="str">
        <f aca="false">IF(C216="","",IF(C216=$D$9+1,H215+F216,$D$14))</f>
        <v/>
      </c>
      <c r="F216" s="37" t="str">
        <f aca="false">IF(C216="","",ROUND($D$7/12*H215,2))</f>
        <v/>
      </c>
      <c r="G216" s="37" t="str">
        <f aca="false">IF(C216="","",E216-F216)</f>
        <v/>
      </c>
      <c r="H216" s="37" t="str">
        <f aca="false">IF(C216="","",H215-G216)</f>
        <v/>
      </c>
    </row>
    <row r="217" customFormat="false" ht="12.75" hidden="false" customHeight="false" outlineLevel="0" collapsed="false">
      <c r="C217" s="35" t="str">
        <f aca="false">IF(C216&gt;$D$9,"",C216+1)</f>
        <v/>
      </c>
      <c r="D217" s="36" t="str">
        <f aca="false">IF(C217="","",DATE(YEAR(D216),MONTH(D216)+1,DAY(D216)))</f>
        <v/>
      </c>
      <c r="E217" s="37" t="str">
        <f aca="false">IF(C217="","",IF(C217=$D$9+1,H216+F217,$D$14))</f>
        <v/>
      </c>
      <c r="F217" s="37" t="str">
        <f aca="false">IF(C217="","",ROUND($D$7/12*H216,2))</f>
        <v/>
      </c>
      <c r="G217" s="37" t="str">
        <f aca="false">IF(C217="","",E217-F217)</f>
        <v/>
      </c>
      <c r="H217" s="37" t="str">
        <f aca="false">IF(C217="","",H216-G217)</f>
        <v/>
      </c>
    </row>
    <row r="218" customFormat="false" ht="12.75" hidden="false" customHeight="false" outlineLevel="0" collapsed="false">
      <c r="C218" s="35" t="str">
        <f aca="false">IF(C217&gt;$D$9,"",C217+1)</f>
        <v/>
      </c>
      <c r="D218" s="36" t="str">
        <f aca="false">IF(C218="","",DATE(YEAR(D217),MONTH(D217)+1,DAY(D217)))</f>
        <v/>
      </c>
      <c r="E218" s="37" t="str">
        <f aca="false">IF(C218="","",IF(C218=$D$9+1,H217+F218,$D$14))</f>
        <v/>
      </c>
      <c r="F218" s="37" t="str">
        <f aca="false">IF(C218="","",ROUND($D$7/12*H217,2))</f>
        <v/>
      </c>
      <c r="G218" s="37" t="str">
        <f aca="false">IF(C218="","",E218-F218)</f>
        <v/>
      </c>
      <c r="H218" s="37" t="str">
        <f aca="false">IF(C218="","",H217-G218)</f>
        <v/>
      </c>
    </row>
    <row r="219" customFormat="false" ht="12.75" hidden="false" customHeight="false" outlineLevel="0" collapsed="false">
      <c r="C219" s="35" t="str">
        <f aca="false">IF(C218&gt;$D$9,"",C218+1)</f>
        <v/>
      </c>
      <c r="D219" s="36" t="str">
        <f aca="false">IF(C219="","",DATE(YEAR(D218),MONTH(D218)+1,DAY(D218)))</f>
        <v/>
      </c>
      <c r="E219" s="37" t="str">
        <f aca="false">IF(C219="","",IF(C219=$D$9+1,H218+F219,$D$14))</f>
        <v/>
      </c>
      <c r="F219" s="37" t="str">
        <f aca="false">IF(C219="","",ROUND($D$7/12*H218,2))</f>
        <v/>
      </c>
      <c r="G219" s="37" t="str">
        <f aca="false">IF(C219="","",E219-F219)</f>
        <v/>
      </c>
      <c r="H219" s="37" t="str">
        <f aca="false">IF(C219="","",H218-G219)</f>
        <v/>
      </c>
    </row>
    <row r="220" customFormat="false" ht="12.75" hidden="false" customHeight="false" outlineLevel="0" collapsed="false">
      <c r="C220" s="35" t="str">
        <f aca="false">IF(C219&gt;$D$9,"",C219+1)</f>
        <v/>
      </c>
      <c r="D220" s="36" t="str">
        <f aca="false">IF(C220="","",DATE(YEAR(D219),MONTH(D219)+1,DAY(D219)))</f>
        <v/>
      </c>
      <c r="E220" s="37" t="str">
        <f aca="false">IF(C220="","",IF(C220=$D$9+1,H219+F220,$D$14))</f>
        <v/>
      </c>
      <c r="F220" s="37" t="str">
        <f aca="false">IF(C220="","",ROUND($D$7/12*H219,2))</f>
        <v/>
      </c>
      <c r="G220" s="37" t="str">
        <f aca="false">IF(C220="","",E220-F220)</f>
        <v/>
      </c>
      <c r="H220" s="37" t="str">
        <f aca="false">IF(C220="","",H219-G220)</f>
        <v/>
      </c>
    </row>
    <row r="221" customFormat="false" ht="12.75" hidden="false" customHeight="false" outlineLevel="0" collapsed="false">
      <c r="C221" s="35" t="str">
        <f aca="false">IF(C220&gt;$D$9,"",C220+1)</f>
        <v/>
      </c>
      <c r="D221" s="36" t="str">
        <f aca="false">IF(C221="","",DATE(YEAR(D220),MONTH(D220)+1,DAY(D220)))</f>
        <v/>
      </c>
      <c r="E221" s="37" t="str">
        <f aca="false">IF(C221="","",IF(C221=$D$9+1,H220+F221,$D$14))</f>
        <v/>
      </c>
      <c r="F221" s="37" t="str">
        <f aca="false">IF(C221="","",ROUND($D$7/12*H220,2))</f>
        <v/>
      </c>
      <c r="G221" s="37" t="str">
        <f aca="false">IF(C221="","",E221-F221)</f>
        <v/>
      </c>
      <c r="H221" s="37" t="str">
        <f aca="false">IF(C221="","",H220-G221)</f>
        <v/>
      </c>
    </row>
    <row r="222" customFormat="false" ht="12.75" hidden="false" customHeight="false" outlineLevel="0" collapsed="false">
      <c r="C222" s="35" t="str">
        <f aca="false">IF(C221&gt;$D$9,"",C221+1)</f>
        <v/>
      </c>
      <c r="D222" s="36" t="str">
        <f aca="false">IF(C222="","",DATE(YEAR(D221),MONTH(D221)+1,DAY(D221)))</f>
        <v/>
      </c>
      <c r="E222" s="37" t="str">
        <f aca="false">IF(C222="","",IF(C222=$D$9+1,H221+F222,$D$14))</f>
        <v/>
      </c>
      <c r="F222" s="37" t="str">
        <f aca="false">IF(C222="","",ROUND($D$7/12*H221,2))</f>
        <v/>
      </c>
      <c r="G222" s="37" t="str">
        <f aca="false">IF(C222="","",E222-F222)</f>
        <v/>
      </c>
      <c r="H222" s="37" t="str">
        <f aca="false">IF(C222="","",H221-G222)</f>
        <v/>
      </c>
    </row>
    <row r="223" customFormat="false" ht="12.75" hidden="false" customHeight="false" outlineLevel="0" collapsed="false">
      <c r="C223" s="35" t="str">
        <f aca="false">IF(C222&gt;$D$9,"",C222+1)</f>
        <v/>
      </c>
      <c r="D223" s="36" t="str">
        <f aca="false">IF(C223="","",DATE(YEAR(D222),MONTH(D222)+1,DAY(D222)))</f>
        <v/>
      </c>
      <c r="E223" s="37" t="str">
        <f aca="false">IF(C223="","",IF(C223=$D$9+1,H222+F223,$D$14))</f>
        <v/>
      </c>
      <c r="F223" s="37" t="str">
        <f aca="false">IF(C223="","",ROUND($D$7/12*H222,2))</f>
        <v/>
      </c>
      <c r="G223" s="37" t="str">
        <f aca="false">IF(C223="","",E223-F223)</f>
        <v/>
      </c>
      <c r="H223" s="37" t="str">
        <f aca="false">IF(C223="","",H222-G223)</f>
        <v/>
      </c>
    </row>
    <row r="224" customFormat="false" ht="12.75" hidden="false" customHeight="false" outlineLevel="0" collapsed="false">
      <c r="C224" s="35" t="str">
        <f aca="false">IF(C223&gt;$D$9,"",C223+1)</f>
        <v/>
      </c>
      <c r="D224" s="36" t="str">
        <f aca="false">IF(C224="","",DATE(YEAR(D223),MONTH(D223)+1,DAY(D223)))</f>
        <v/>
      </c>
      <c r="E224" s="37" t="str">
        <f aca="false">IF(C224="","",IF(C224=$D$9+1,H223+F224,$D$14))</f>
        <v/>
      </c>
      <c r="F224" s="37" t="str">
        <f aca="false">IF(C224="","",ROUND($D$7/12*H223,2))</f>
        <v/>
      </c>
      <c r="G224" s="37" t="str">
        <f aca="false">IF(C224="","",E224-F224)</f>
        <v/>
      </c>
      <c r="H224" s="37" t="str">
        <f aca="false">IF(C224="","",H223-G224)</f>
        <v/>
      </c>
    </row>
    <row r="225" customFormat="false" ht="12.75" hidden="false" customHeight="false" outlineLevel="0" collapsed="false">
      <c r="C225" s="35" t="str">
        <f aca="false">IF(C224&gt;$D$9,"",C224+1)</f>
        <v/>
      </c>
      <c r="D225" s="36" t="str">
        <f aca="false">IF(C225="","",DATE(YEAR(D224),MONTH(D224)+1,DAY(D224)))</f>
        <v/>
      </c>
      <c r="E225" s="37" t="str">
        <f aca="false">IF(C225="","",IF(C225=$D$9+1,H224+F225,$D$14))</f>
        <v/>
      </c>
      <c r="F225" s="37" t="str">
        <f aca="false">IF(C225="","",ROUND($D$7/12*H224,2))</f>
        <v/>
      </c>
      <c r="G225" s="37" t="str">
        <f aca="false">IF(C225="","",E225-F225)</f>
        <v/>
      </c>
      <c r="H225" s="37" t="str">
        <f aca="false">IF(C225="","",H224-G225)</f>
        <v/>
      </c>
    </row>
    <row r="226" customFormat="false" ht="12.75" hidden="false" customHeight="false" outlineLevel="0" collapsed="false">
      <c r="C226" s="35" t="str">
        <f aca="false">IF(C225&gt;$D$9,"",C225+1)</f>
        <v/>
      </c>
      <c r="D226" s="36" t="str">
        <f aca="false">IF(C226="","",DATE(YEAR(D225),MONTH(D225)+1,DAY(D225)))</f>
        <v/>
      </c>
      <c r="E226" s="37" t="str">
        <f aca="false">IF(C226="","",IF(C226=$D$9+1,H225+F226,$D$14))</f>
        <v/>
      </c>
      <c r="F226" s="37" t="str">
        <f aca="false">IF(C226="","",ROUND($D$7/12*H225,2))</f>
        <v/>
      </c>
      <c r="G226" s="37" t="str">
        <f aca="false">IF(C226="","",E226-F226)</f>
        <v/>
      </c>
      <c r="H226" s="37" t="str">
        <f aca="false">IF(C226="","",H225-G226)</f>
        <v/>
      </c>
    </row>
    <row r="227" customFormat="false" ht="12.75" hidden="false" customHeight="false" outlineLevel="0" collapsed="false">
      <c r="C227" s="35" t="str">
        <f aca="false">IF(C226&gt;$D$9,"",C226+1)</f>
        <v/>
      </c>
      <c r="D227" s="36" t="str">
        <f aca="false">IF(C227="","",DATE(YEAR(D226),MONTH(D226)+1,DAY(D226)))</f>
        <v/>
      </c>
      <c r="E227" s="37" t="str">
        <f aca="false">IF(C227="","",IF(C227=$D$9+1,H226+F227,$D$14))</f>
        <v/>
      </c>
      <c r="F227" s="37" t="str">
        <f aca="false">IF(C227="","",ROUND($D$7/12*H226,2))</f>
        <v/>
      </c>
      <c r="G227" s="37" t="str">
        <f aca="false">IF(C227="","",E227-F227)</f>
        <v/>
      </c>
      <c r="H227" s="37" t="str">
        <f aca="false">IF(C227="","",H226-G227)</f>
        <v/>
      </c>
    </row>
    <row r="228" customFormat="false" ht="12.75" hidden="false" customHeight="false" outlineLevel="0" collapsed="false">
      <c r="C228" s="35" t="str">
        <f aca="false">IF(C227&gt;$D$9,"",C227+1)</f>
        <v/>
      </c>
      <c r="D228" s="36" t="str">
        <f aca="false">IF(C228="","",DATE(YEAR(D227),MONTH(D227)+1,DAY(D227)))</f>
        <v/>
      </c>
      <c r="E228" s="37" t="str">
        <f aca="false">IF(C228="","",IF(C228=$D$9+1,H227+F228,$D$14))</f>
        <v/>
      </c>
      <c r="F228" s="37" t="str">
        <f aca="false">IF(C228="","",ROUND($D$7/12*H227,2))</f>
        <v/>
      </c>
      <c r="G228" s="37" t="str">
        <f aca="false">IF(C228="","",E228-F228)</f>
        <v/>
      </c>
      <c r="H228" s="37" t="str">
        <f aca="false">IF(C228="","",H227-G228)</f>
        <v/>
      </c>
    </row>
    <row r="229" customFormat="false" ht="12.75" hidden="false" customHeight="false" outlineLevel="0" collapsed="false">
      <c r="C229" s="35" t="str">
        <f aca="false">IF(C228&gt;$D$9,"",C228+1)</f>
        <v/>
      </c>
      <c r="D229" s="36" t="str">
        <f aca="false">IF(C229="","",DATE(YEAR(D228),MONTH(D228)+1,DAY(D228)))</f>
        <v/>
      </c>
      <c r="E229" s="37" t="str">
        <f aca="false">IF(C229="","",IF(C229=$D$9+1,H228+F229,$D$14))</f>
        <v/>
      </c>
      <c r="F229" s="37" t="str">
        <f aca="false">IF(C229="","",ROUND($D$7/12*H228,2))</f>
        <v/>
      </c>
      <c r="G229" s="37" t="str">
        <f aca="false">IF(C229="","",E229-F229)</f>
        <v/>
      </c>
      <c r="H229" s="37" t="str">
        <f aca="false">IF(C229="","",H228-G229)</f>
        <v/>
      </c>
    </row>
    <row r="230" customFormat="false" ht="12.75" hidden="false" customHeight="false" outlineLevel="0" collapsed="false">
      <c r="C230" s="35" t="str">
        <f aca="false">IF(C229&gt;$D$9,"",C229+1)</f>
        <v/>
      </c>
      <c r="D230" s="36" t="str">
        <f aca="false">IF(C230="","",DATE(YEAR(D229),MONTH(D229)+1,DAY(D229)))</f>
        <v/>
      </c>
      <c r="E230" s="37" t="str">
        <f aca="false">IF(C230="","",IF(C230=$D$9+1,H229+F230,$D$14))</f>
        <v/>
      </c>
      <c r="F230" s="37" t="str">
        <f aca="false">IF(C230="","",ROUND($D$7/12*H229,2))</f>
        <v/>
      </c>
      <c r="G230" s="37" t="str">
        <f aca="false">IF(C230="","",E230-F230)</f>
        <v/>
      </c>
      <c r="H230" s="37" t="str">
        <f aca="false">IF(C230="","",H229-G230)</f>
        <v/>
      </c>
    </row>
    <row r="231" customFormat="false" ht="12.75" hidden="false" customHeight="false" outlineLevel="0" collapsed="false">
      <c r="C231" s="35" t="str">
        <f aca="false">IF(C230&gt;$D$9,"",C230+1)</f>
        <v/>
      </c>
      <c r="D231" s="36" t="str">
        <f aca="false">IF(C231="","",DATE(YEAR(D230),MONTH(D230)+1,DAY(D230)))</f>
        <v/>
      </c>
      <c r="E231" s="37" t="str">
        <f aca="false">IF(C231="","",IF(C231=$D$9+1,H230+F231,$D$14))</f>
        <v/>
      </c>
      <c r="F231" s="37" t="str">
        <f aca="false">IF(C231="","",ROUND($D$7/12*H230,2))</f>
        <v/>
      </c>
      <c r="G231" s="37" t="str">
        <f aca="false">IF(C231="","",E231-F231)</f>
        <v/>
      </c>
      <c r="H231" s="37" t="str">
        <f aca="false">IF(C231="","",H230-G231)</f>
        <v/>
      </c>
    </row>
    <row r="232" customFormat="false" ht="12.75" hidden="false" customHeight="false" outlineLevel="0" collapsed="false">
      <c r="C232" s="35" t="str">
        <f aca="false">IF(C231&gt;$D$9,"",C231+1)</f>
        <v/>
      </c>
      <c r="D232" s="36" t="str">
        <f aca="false">IF(C232="","",DATE(YEAR(D231),MONTH(D231)+1,DAY(D231)))</f>
        <v/>
      </c>
      <c r="E232" s="37" t="str">
        <f aca="false">IF(C232="","",IF(C232=$D$9+1,H231+F232,$D$14))</f>
        <v/>
      </c>
      <c r="F232" s="37" t="str">
        <f aca="false">IF(C232="","",ROUND($D$7/12*H231,2))</f>
        <v/>
      </c>
      <c r="G232" s="37" t="str">
        <f aca="false">IF(C232="","",E232-F232)</f>
        <v/>
      </c>
      <c r="H232" s="37" t="str">
        <f aca="false">IF(C232="","",H231-G232)</f>
        <v/>
      </c>
    </row>
    <row r="233" customFormat="false" ht="12.75" hidden="false" customHeight="false" outlineLevel="0" collapsed="false">
      <c r="C233" s="35" t="str">
        <f aca="false">IF(C232&gt;$D$9,"",C232+1)</f>
        <v/>
      </c>
      <c r="D233" s="36" t="str">
        <f aca="false">IF(C233="","",DATE(YEAR(D232),MONTH(D232)+1,DAY(D232)))</f>
        <v/>
      </c>
      <c r="E233" s="37" t="str">
        <f aca="false">IF(C233="","",IF(C233=$D$9+1,H232+F233,$D$14))</f>
        <v/>
      </c>
      <c r="F233" s="37" t="str">
        <f aca="false">IF(C233="","",ROUND($D$7/12*H232,2))</f>
        <v/>
      </c>
      <c r="G233" s="37" t="str">
        <f aca="false">IF(C233="","",E233-F233)</f>
        <v/>
      </c>
      <c r="H233" s="37" t="str">
        <f aca="false">IF(C233="","",H232-G233)</f>
        <v/>
      </c>
    </row>
    <row r="234" customFormat="false" ht="12.75" hidden="false" customHeight="false" outlineLevel="0" collapsed="false">
      <c r="C234" s="35" t="str">
        <f aca="false">IF(C233&gt;$D$9,"",C233+1)</f>
        <v/>
      </c>
      <c r="D234" s="36" t="str">
        <f aca="false">IF(C234="","",DATE(YEAR(D233),MONTH(D233)+1,DAY(D233)))</f>
        <v/>
      </c>
      <c r="E234" s="37" t="str">
        <f aca="false">IF(C234="","",IF(C234=$D$9+1,H233+F234,$D$14))</f>
        <v/>
      </c>
      <c r="F234" s="37" t="str">
        <f aca="false">IF(C234="","",ROUND($D$7/12*H233,2))</f>
        <v/>
      </c>
      <c r="G234" s="37" t="str">
        <f aca="false">IF(C234="","",E234-F234)</f>
        <v/>
      </c>
      <c r="H234" s="37" t="str">
        <f aca="false">IF(C234="","",H233-G234)</f>
        <v/>
      </c>
    </row>
    <row r="235" customFormat="false" ht="12.75" hidden="false" customHeight="false" outlineLevel="0" collapsed="false">
      <c r="C235" s="35" t="str">
        <f aca="false">IF(C234&gt;$D$9,"",C234+1)</f>
        <v/>
      </c>
      <c r="D235" s="36" t="str">
        <f aca="false">IF(C235="","",DATE(YEAR(D234),MONTH(D234)+1,DAY(D234)))</f>
        <v/>
      </c>
      <c r="E235" s="37" t="str">
        <f aca="false">IF(C235="","",IF(C235=$D$9+1,H234+F235,$D$14))</f>
        <v/>
      </c>
      <c r="F235" s="37" t="str">
        <f aca="false">IF(C235="","",ROUND($D$7/12*H234,2))</f>
        <v/>
      </c>
      <c r="G235" s="37" t="str">
        <f aca="false">IF(C235="","",E235-F235)</f>
        <v/>
      </c>
      <c r="H235" s="37" t="str">
        <f aca="false">IF(C235="","",H234-G235)</f>
        <v/>
      </c>
    </row>
    <row r="236" customFormat="false" ht="12.75" hidden="false" customHeight="false" outlineLevel="0" collapsed="false">
      <c r="C236" s="35" t="str">
        <f aca="false">IF(C235&gt;$D$9,"",C235+1)</f>
        <v/>
      </c>
      <c r="D236" s="36" t="str">
        <f aca="false">IF(C236="","",DATE(YEAR(D235),MONTH(D235)+1,DAY(D235)))</f>
        <v/>
      </c>
      <c r="E236" s="37" t="str">
        <f aca="false">IF(C236="","",IF(C236=$D$9+1,H235+F236,$D$14))</f>
        <v/>
      </c>
      <c r="F236" s="37" t="str">
        <f aca="false">IF(C236="","",ROUND($D$7/12*H235,2))</f>
        <v/>
      </c>
      <c r="G236" s="37" t="str">
        <f aca="false">IF(C236="","",E236-F236)</f>
        <v/>
      </c>
      <c r="H236" s="37" t="str">
        <f aca="false">IF(C236="","",H235-G236)</f>
        <v/>
      </c>
    </row>
    <row r="237" customFormat="false" ht="12.75" hidden="false" customHeight="false" outlineLevel="0" collapsed="false">
      <c r="C237" s="35" t="str">
        <f aca="false">IF(C236&gt;$D$9,"",C236+1)</f>
        <v/>
      </c>
      <c r="D237" s="36" t="str">
        <f aca="false">IF(C237="","",DATE(YEAR(D236),MONTH(D236)+1,DAY(D236)))</f>
        <v/>
      </c>
      <c r="E237" s="37" t="str">
        <f aca="false">IF(C237="","",IF(C237=$D$9+1,H236+F237,$D$14))</f>
        <v/>
      </c>
      <c r="F237" s="37" t="str">
        <f aca="false">IF(C237="","",ROUND($D$7/12*H236,2))</f>
        <v/>
      </c>
      <c r="G237" s="37" t="str">
        <f aca="false">IF(C237="","",E237-F237)</f>
        <v/>
      </c>
      <c r="H237" s="37" t="str">
        <f aca="false">IF(C237="","",H236-G237)</f>
        <v/>
      </c>
    </row>
    <row r="238" customFormat="false" ht="12.75" hidden="false" customHeight="false" outlineLevel="0" collapsed="false">
      <c r="C238" s="35" t="str">
        <f aca="false">IF(C237&gt;$D$9,"",C237+1)</f>
        <v/>
      </c>
      <c r="D238" s="36" t="str">
        <f aca="false">IF(C238="","",DATE(YEAR(D237),MONTH(D237)+1,DAY(D237)))</f>
        <v/>
      </c>
      <c r="E238" s="37" t="str">
        <f aca="false">IF(C238="","",IF(C238=$D$9+1,H237+F238,$D$14))</f>
        <v/>
      </c>
      <c r="F238" s="37" t="str">
        <f aca="false">IF(C238="","",ROUND($D$7/12*H237,2))</f>
        <v/>
      </c>
      <c r="G238" s="37" t="str">
        <f aca="false">IF(C238="","",E238-F238)</f>
        <v/>
      </c>
      <c r="H238" s="37" t="str">
        <f aca="false">IF(C238="","",H237-G238)</f>
        <v/>
      </c>
    </row>
    <row r="239" customFormat="false" ht="12.75" hidden="false" customHeight="false" outlineLevel="0" collapsed="false">
      <c r="C239" s="35" t="str">
        <f aca="false">IF(C238&gt;$D$9,"",C238+1)</f>
        <v/>
      </c>
      <c r="D239" s="36" t="str">
        <f aca="false">IF(C239="","",DATE(YEAR(D238),MONTH(D238)+1,DAY(D238)))</f>
        <v/>
      </c>
      <c r="E239" s="37" t="str">
        <f aca="false">IF(C239="","",IF(C239=$D$9+1,H238+F239,$D$14))</f>
        <v/>
      </c>
      <c r="F239" s="37" t="str">
        <f aca="false">IF(C239="","",ROUND($D$7/12*H238,2))</f>
        <v/>
      </c>
      <c r="G239" s="37" t="str">
        <f aca="false">IF(C239="","",E239-F239)</f>
        <v/>
      </c>
      <c r="H239" s="37" t="str">
        <f aca="false">IF(C239="","",H238-G239)</f>
        <v/>
      </c>
    </row>
    <row r="240" customFormat="false" ht="12.75" hidden="false" customHeight="false" outlineLevel="0" collapsed="false">
      <c r="C240" s="35" t="str">
        <f aca="false">IF(C239&gt;$D$9,"",C239+1)</f>
        <v/>
      </c>
      <c r="D240" s="36" t="str">
        <f aca="false">IF(C240="","",DATE(YEAR(D239),MONTH(D239)+1,DAY(D239)))</f>
        <v/>
      </c>
      <c r="E240" s="37" t="str">
        <f aca="false">IF(C240="","",IF(C240=$D$9+1,H239+F240,$D$14))</f>
        <v/>
      </c>
      <c r="F240" s="37" t="str">
        <f aca="false">IF(C240="","",ROUND($D$7/12*H239,2))</f>
        <v/>
      </c>
      <c r="G240" s="37" t="str">
        <f aca="false">IF(C240="","",E240-F240)</f>
        <v/>
      </c>
      <c r="H240" s="37" t="str">
        <f aca="false">IF(C240="","",H239-G240)</f>
        <v/>
      </c>
    </row>
    <row r="241" customFormat="false" ht="12.75" hidden="false" customHeight="false" outlineLevel="0" collapsed="false">
      <c r="C241" s="35" t="str">
        <f aca="false">IF(C240&gt;$D$9,"",C240+1)</f>
        <v/>
      </c>
      <c r="D241" s="36" t="str">
        <f aca="false">IF(C241="","",DATE(YEAR(D240),MONTH(D240)+1,DAY(D240)))</f>
        <v/>
      </c>
      <c r="E241" s="37" t="str">
        <f aca="false">IF(C241="","",IF(C241=$D$9+1,H240+F241,$D$14))</f>
        <v/>
      </c>
      <c r="F241" s="37" t="str">
        <f aca="false">IF(C241="","",ROUND($D$7/12*H240,2))</f>
        <v/>
      </c>
      <c r="G241" s="37" t="str">
        <f aca="false">IF(C241="","",E241-F241)</f>
        <v/>
      </c>
      <c r="H241" s="37" t="str">
        <f aca="false">IF(C241="","",H240-G241)</f>
        <v/>
      </c>
    </row>
    <row r="242" customFormat="false" ht="12.75" hidden="false" customHeight="false" outlineLevel="0" collapsed="false">
      <c r="C242" s="35" t="str">
        <f aca="false">IF(C241&gt;$D$9,"",C241+1)</f>
        <v/>
      </c>
      <c r="D242" s="36" t="str">
        <f aca="false">IF(C242="","",DATE(YEAR(D241),MONTH(D241)+1,DAY(D241)))</f>
        <v/>
      </c>
      <c r="E242" s="37" t="str">
        <f aca="false">IF(C242="","",IF(C242=$D$9+1,H241+F242,$D$14))</f>
        <v/>
      </c>
      <c r="F242" s="37" t="str">
        <f aca="false">IF(C242="","",ROUND($D$7/12*H241,2))</f>
        <v/>
      </c>
      <c r="G242" s="37" t="str">
        <f aca="false">IF(C242="","",E242-F242)</f>
        <v/>
      </c>
      <c r="H242" s="37" t="str">
        <f aca="false">IF(C242="","",H241-G242)</f>
        <v/>
      </c>
    </row>
    <row r="243" customFormat="false" ht="12.75" hidden="false" customHeight="false" outlineLevel="0" collapsed="false">
      <c r="C243" s="35" t="str">
        <f aca="false">IF(C242&gt;$D$9,"",C242+1)</f>
        <v/>
      </c>
      <c r="D243" s="36" t="str">
        <f aca="false">IF(C243="","",DATE(YEAR(D242),MONTH(D242)+1,DAY(D242)))</f>
        <v/>
      </c>
      <c r="E243" s="37" t="str">
        <f aca="false">IF(C243="","",IF(C243=$D$9+1,H242+F243,$D$14))</f>
        <v/>
      </c>
      <c r="F243" s="37" t="str">
        <f aca="false">IF(C243="","",ROUND($D$7/12*H242,2))</f>
        <v/>
      </c>
      <c r="G243" s="37" t="str">
        <f aca="false">IF(C243="","",E243-F243)</f>
        <v/>
      </c>
      <c r="H243" s="37" t="str">
        <f aca="false">IF(C243="","",H242-G243)</f>
        <v/>
      </c>
    </row>
    <row r="244" customFormat="false" ht="12.75" hidden="false" customHeight="false" outlineLevel="0" collapsed="false">
      <c r="C244" s="35" t="str">
        <f aca="false">IF(C243&gt;$D$9,"",C243+1)</f>
        <v/>
      </c>
      <c r="D244" s="36" t="str">
        <f aca="false">IF(C244="","",DATE(YEAR(D243),MONTH(D243)+1,DAY(D243)))</f>
        <v/>
      </c>
      <c r="E244" s="37" t="str">
        <f aca="false">IF(C244="","",IF(C244=$D$9+1,H243+F244,$D$14))</f>
        <v/>
      </c>
      <c r="F244" s="37" t="str">
        <f aca="false">IF(C244="","",ROUND($D$7/12*H243,2))</f>
        <v/>
      </c>
      <c r="G244" s="37" t="str">
        <f aca="false">IF(C244="","",E244-F244)</f>
        <v/>
      </c>
      <c r="H244" s="37" t="str">
        <f aca="false">IF(C244="","",H243-G244)</f>
        <v/>
      </c>
    </row>
    <row r="245" customFormat="false" ht="12.75" hidden="false" customHeight="false" outlineLevel="0" collapsed="false">
      <c r="C245" s="35" t="str">
        <f aca="false">IF(C244&gt;$D$9,"",C244+1)</f>
        <v/>
      </c>
      <c r="D245" s="36" t="str">
        <f aca="false">IF(C245="","",DATE(YEAR(D244),MONTH(D244)+1,DAY(D244)))</f>
        <v/>
      </c>
      <c r="E245" s="37" t="str">
        <f aca="false">IF(C245="","",IF(C245=$D$9+1,H244+F245,$D$14))</f>
        <v/>
      </c>
      <c r="F245" s="37" t="str">
        <f aca="false">IF(C245="","",ROUND($D$7/12*H244,2))</f>
        <v/>
      </c>
      <c r="G245" s="37" t="str">
        <f aca="false">IF(C245="","",E245-F245)</f>
        <v/>
      </c>
      <c r="H245" s="37" t="str">
        <f aca="false">IF(C245="","",H244-G245)</f>
        <v/>
      </c>
    </row>
    <row r="246" customFormat="false" ht="12.75" hidden="false" customHeight="false" outlineLevel="0" collapsed="false">
      <c r="C246" s="35" t="str">
        <f aca="false">IF(C245&gt;$D$9,"",C245+1)</f>
        <v/>
      </c>
      <c r="D246" s="36" t="str">
        <f aca="false">IF(C246="","",DATE(YEAR(D245),MONTH(D245)+1,DAY(D245)))</f>
        <v/>
      </c>
      <c r="E246" s="37" t="str">
        <f aca="false">IF(C246="","",IF(C246=$D$9+1,H245+F246,$D$14))</f>
        <v/>
      </c>
      <c r="F246" s="37" t="str">
        <f aca="false">IF(C246="","",ROUND($D$7/12*H245,2))</f>
        <v/>
      </c>
      <c r="G246" s="37" t="str">
        <f aca="false">IF(C246="","",E246-F246)</f>
        <v/>
      </c>
      <c r="H246" s="37" t="str">
        <f aca="false">IF(C246="","",H245-G246)</f>
        <v/>
      </c>
    </row>
    <row r="247" customFormat="false" ht="12.75" hidden="false" customHeight="false" outlineLevel="0" collapsed="false">
      <c r="C247" s="35" t="str">
        <f aca="false">IF(C246&gt;$D$9,"",C246+1)</f>
        <v/>
      </c>
      <c r="D247" s="36" t="str">
        <f aca="false">IF(C247="","",DATE(YEAR(D246),MONTH(D246)+1,DAY(D246)))</f>
        <v/>
      </c>
      <c r="E247" s="37" t="str">
        <f aca="false">IF(C247="","",IF(C247=$D$9+1,H246+F247,$D$14))</f>
        <v/>
      </c>
      <c r="F247" s="37" t="str">
        <f aca="false">IF(C247="","",ROUND($D$7/12*H246,2))</f>
        <v/>
      </c>
      <c r="G247" s="37" t="str">
        <f aca="false">IF(C247="","",E247-F247)</f>
        <v/>
      </c>
      <c r="H247" s="37" t="str">
        <f aca="false">IF(C247="","",H246-G247)</f>
        <v/>
      </c>
    </row>
    <row r="248" customFormat="false" ht="12.75" hidden="false" customHeight="false" outlineLevel="0" collapsed="false">
      <c r="C248" s="35" t="str">
        <f aca="false">IF(C247&gt;$D$9,"",C247+1)</f>
        <v/>
      </c>
      <c r="D248" s="36" t="str">
        <f aca="false">IF(C248="","",DATE(YEAR(D247),MONTH(D247)+1,DAY(D247)))</f>
        <v/>
      </c>
      <c r="E248" s="37" t="str">
        <f aca="false">IF(C248="","",IF(C248=$D$9+1,H247+F248,$D$14))</f>
        <v/>
      </c>
      <c r="F248" s="37" t="str">
        <f aca="false">IF(C248="","",ROUND($D$7/12*H247,2))</f>
        <v/>
      </c>
      <c r="G248" s="37" t="str">
        <f aca="false">IF(C248="","",E248-F248)</f>
        <v/>
      </c>
      <c r="H248" s="37" t="str">
        <f aca="false">IF(C248="","",H247-G248)</f>
        <v/>
      </c>
    </row>
    <row r="249" customFormat="false" ht="12.75" hidden="false" customHeight="false" outlineLevel="0" collapsed="false">
      <c r="C249" s="35" t="str">
        <f aca="false">IF(C248&gt;$D$9,"",C248+1)</f>
        <v/>
      </c>
      <c r="D249" s="36" t="str">
        <f aca="false">IF(C249="","",DATE(YEAR(D248),MONTH(D248)+1,DAY(D248)))</f>
        <v/>
      </c>
      <c r="E249" s="37" t="str">
        <f aca="false">IF(C249="","",IF(C249=$D$9+1,H248+F249,$D$14))</f>
        <v/>
      </c>
      <c r="F249" s="37" t="str">
        <f aca="false">IF(C249="","",ROUND($D$7/12*H248,2))</f>
        <v/>
      </c>
      <c r="G249" s="37" t="str">
        <f aca="false">IF(C249="","",E249-F249)</f>
        <v/>
      </c>
      <c r="H249" s="37" t="str">
        <f aca="false">IF(C249="","",H248-G249)</f>
        <v/>
      </c>
    </row>
    <row r="250" customFormat="false" ht="12.75" hidden="false" customHeight="false" outlineLevel="0" collapsed="false">
      <c r="C250" s="35" t="str">
        <f aca="false">IF(C249&gt;$D$9,"",C249+1)</f>
        <v/>
      </c>
      <c r="D250" s="36" t="str">
        <f aca="false">IF(C250="","",DATE(YEAR(D249),MONTH(D249)+1,DAY(D249)))</f>
        <v/>
      </c>
      <c r="E250" s="37" t="str">
        <f aca="false">IF(C250="","",IF(C250=$D$9+1,H249+F250,$D$14))</f>
        <v/>
      </c>
      <c r="F250" s="37" t="str">
        <f aca="false">IF(C250="","",ROUND($D$7/12*H249,2))</f>
        <v/>
      </c>
      <c r="G250" s="37" t="str">
        <f aca="false">IF(C250="","",E250-F250)</f>
        <v/>
      </c>
      <c r="H250" s="37" t="str">
        <f aca="false">IF(C250="","",H249-G250)</f>
        <v/>
      </c>
    </row>
    <row r="251" customFormat="false" ht="12.75" hidden="false" customHeight="false" outlineLevel="0" collapsed="false">
      <c r="C251" s="35" t="str">
        <f aca="false">IF(C250&gt;$D$9,"",C250+1)</f>
        <v/>
      </c>
      <c r="D251" s="36" t="str">
        <f aca="false">IF(C251="","",DATE(YEAR(D250),MONTH(D250)+1,DAY(D250)))</f>
        <v/>
      </c>
      <c r="E251" s="37" t="str">
        <f aca="false">IF(C251="","",IF(C251=$D$9+1,H250+F251,$D$14))</f>
        <v/>
      </c>
      <c r="F251" s="37" t="str">
        <f aca="false">IF(C251="","",ROUND($D$7/12*H250,2))</f>
        <v/>
      </c>
      <c r="G251" s="37" t="str">
        <f aca="false">IF(C251="","",E251-F251)</f>
        <v/>
      </c>
      <c r="H251" s="37" t="str">
        <f aca="false">IF(C251="","",H250-G251)</f>
        <v/>
      </c>
    </row>
    <row r="252" customFormat="false" ht="12.75" hidden="false" customHeight="false" outlineLevel="0" collapsed="false">
      <c r="C252" s="35" t="str">
        <f aca="false">IF(C251&gt;$D$9,"",C251+1)</f>
        <v/>
      </c>
      <c r="D252" s="36" t="str">
        <f aca="false">IF(C252="","",DATE(YEAR(D251),MONTH(D251)+1,DAY(D251)))</f>
        <v/>
      </c>
      <c r="E252" s="37" t="str">
        <f aca="false">IF(C252="","",IF(C252=$D$9+1,H251+F252,$D$14))</f>
        <v/>
      </c>
      <c r="F252" s="37" t="str">
        <f aca="false">IF(C252="","",ROUND($D$7/12*H251,2))</f>
        <v/>
      </c>
      <c r="G252" s="37" t="str">
        <f aca="false">IF(C252="","",E252-F252)</f>
        <v/>
      </c>
      <c r="H252" s="37" t="str">
        <f aca="false">IF(C252="","",H251-G252)</f>
        <v/>
      </c>
    </row>
    <row r="253" customFormat="false" ht="12.75" hidden="false" customHeight="false" outlineLevel="0" collapsed="false">
      <c r="C253" s="35" t="str">
        <f aca="false">IF(C252&gt;$D$9,"",C252+1)</f>
        <v/>
      </c>
      <c r="D253" s="36" t="str">
        <f aca="false">IF(C253="","",DATE(YEAR(D252),MONTH(D252)+1,DAY(D252)))</f>
        <v/>
      </c>
      <c r="E253" s="37" t="str">
        <f aca="false">IF(C253="","",IF(C253=$D$9+1,H252+F253,$D$14))</f>
        <v/>
      </c>
      <c r="F253" s="37" t="str">
        <f aca="false">IF(C253="","",ROUND($D$7/12*H252,2))</f>
        <v/>
      </c>
      <c r="G253" s="37" t="str">
        <f aca="false">IF(C253="","",E253-F253)</f>
        <v/>
      </c>
      <c r="H253" s="37" t="str">
        <f aca="false">IF(C253="","",H252-G253)</f>
        <v/>
      </c>
    </row>
    <row r="254" customFormat="false" ht="12.75" hidden="false" customHeight="false" outlineLevel="0" collapsed="false">
      <c r="C254" s="35" t="str">
        <f aca="false">IF(C253&gt;$D$9,"",C253+1)</f>
        <v/>
      </c>
      <c r="D254" s="36" t="str">
        <f aca="false">IF(C254="","",DATE(YEAR(D253),MONTH(D253)+1,DAY(D253)))</f>
        <v/>
      </c>
      <c r="E254" s="37" t="str">
        <f aca="false">IF(C254="","",IF(C254=$D$9+1,H253+F254,$D$14))</f>
        <v/>
      </c>
      <c r="F254" s="37" t="str">
        <f aca="false">IF(C254="","",ROUND($D$7/12*H253,2))</f>
        <v/>
      </c>
      <c r="G254" s="37" t="str">
        <f aca="false">IF(C254="","",E254-F254)</f>
        <v/>
      </c>
      <c r="H254" s="37" t="str">
        <f aca="false">IF(C254="","",H253-G254)</f>
        <v/>
      </c>
    </row>
    <row r="255" customFormat="false" ht="12.75" hidden="false" customHeight="false" outlineLevel="0" collapsed="false">
      <c r="C255" s="35" t="str">
        <f aca="false">IF(C254&gt;$D$9,"",C254+1)</f>
        <v/>
      </c>
      <c r="D255" s="36" t="str">
        <f aca="false">IF(C255="","",DATE(YEAR(D254),MONTH(D254)+1,DAY(D254)))</f>
        <v/>
      </c>
      <c r="E255" s="37" t="str">
        <f aca="false">IF(C255="","",IF(C255=$D$9+1,H254+F255,$D$14))</f>
        <v/>
      </c>
      <c r="F255" s="37" t="str">
        <f aca="false">IF(C255="","",ROUND($D$7/12*H254,2))</f>
        <v/>
      </c>
      <c r="G255" s="37" t="str">
        <f aca="false">IF(C255="","",E255-F255)</f>
        <v/>
      </c>
      <c r="H255" s="37" t="str">
        <f aca="false">IF(C255="","",H254-G255)</f>
        <v/>
      </c>
    </row>
    <row r="256" customFormat="false" ht="12.75" hidden="false" customHeight="false" outlineLevel="0" collapsed="false">
      <c r="C256" s="35" t="str">
        <f aca="false">IF(C255&gt;$D$9,"",C255+1)</f>
        <v/>
      </c>
      <c r="D256" s="36" t="str">
        <f aca="false">IF(C256="","",DATE(YEAR(D255),MONTH(D255)+1,DAY(D255)))</f>
        <v/>
      </c>
      <c r="E256" s="37" t="str">
        <f aca="false">IF(C256="","",IF(C256=$D$9+1,H255+F256,$D$14))</f>
        <v/>
      </c>
      <c r="F256" s="37" t="str">
        <f aca="false">IF(C256="","",ROUND($D$7/12*H255,2))</f>
        <v/>
      </c>
      <c r="G256" s="37" t="str">
        <f aca="false">IF(C256="","",E256-F256)</f>
        <v/>
      </c>
      <c r="H256" s="37" t="str">
        <f aca="false">IF(C256="","",H255-G256)</f>
        <v/>
      </c>
    </row>
    <row r="257" customFormat="false" ht="12.75" hidden="false" customHeight="false" outlineLevel="0" collapsed="false">
      <c r="C257" s="35" t="str">
        <f aca="false">IF(C256&gt;$D$9,"",C256+1)</f>
        <v/>
      </c>
      <c r="D257" s="36" t="str">
        <f aca="false">IF(C257="","",DATE(YEAR(D256),MONTH(D256)+1,DAY(D256)))</f>
        <v/>
      </c>
      <c r="E257" s="37" t="str">
        <f aca="false">IF(C257="","",IF(C257=$D$9+1,H256+F257,$D$14))</f>
        <v/>
      </c>
      <c r="F257" s="37" t="str">
        <f aca="false">IF(C257="","",ROUND($D$7/12*H256,2))</f>
        <v/>
      </c>
      <c r="G257" s="37" t="str">
        <f aca="false">IF(C257="","",E257-F257)</f>
        <v/>
      </c>
      <c r="H257" s="37" t="str">
        <f aca="false">IF(C257="","",H256-G257)</f>
        <v/>
      </c>
    </row>
    <row r="258" customFormat="false" ht="12.75" hidden="false" customHeight="false" outlineLevel="0" collapsed="false">
      <c r="C258" s="35" t="str">
        <f aca="false">IF(C257&gt;$D$9,"",C257+1)</f>
        <v/>
      </c>
      <c r="D258" s="36" t="str">
        <f aca="false">IF(C258="","",DATE(YEAR(D257),MONTH(D257)+1,DAY(D257)))</f>
        <v/>
      </c>
      <c r="E258" s="37" t="str">
        <f aca="false">IF(C258="","",IF(C258=$D$9+1,H257+F258,$D$14))</f>
        <v/>
      </c>
      <c r="F258" s="37" t="str">
        <f aca="false">IF(C258="","",ROUND($D$7/12*H257,2))</f>
        <v/>
      </c>
      <c r="G258" s="37" t="str">
        <f aca="false">IF(C258="","",E258-F258)</f>
        <v/>
      </c>
      <c r="H258" s="37" t="str">
        <f aca="false">IF(C258="","",H257-G258)</f>
        <v/>
      </c>
    </row>
    <row r="259" customFormat="false" ht="12.75" hidden="false" customHeight="false" outlineLevel="0" collapsed="false">
      <c r="C259" s="35" t="str">
        <f aca="false">IF(C258&gt;$D$9,"",C258+1)</f>
        <v/>
      </c>
      <c r="D259" s="36" t="str">
        <f aca="false">IF(C259="","",DATE(YEAR(D258),MONTH(D258)+1,DAY(D258)))</f>
        <v/>
      </c>
      <c r="E259" s="37" t="str">
        <f aca="false">IF(C259="","",IF(C259=$D$9+1,H258+F259,$D$14))</f>
        <v/>
      </c>
      <c r="F259" s="37" t="str">
        <f aca="false">IF(C259="","",ROUND($D$7/12*H258,2))</f>
        <v/>
      </c>
      <c r="G259" s="37" t="str">
        <f aca="false">IF(C259="","",E259-F259)</f>
        <v/>
      </c>
      <c r="H259" s="37" t="str">
        <f aca="false">IF(C259="","",H258-G259)</f>
        <v/>
      </c>
    </row>
    <row r="260" customFormat="false" ht="12.75" hidden="false" customHeight="false" outlineLevel="0" collapsed="false">
      <c r="C260" s="35" t="str">
        <f aca="false">IF(C259&gt;$D$9,"",C259+1)</f>
        <v/>
      </c>
      <c r="D260" s="36" t="str">
        <f aca="false">IF(C260="","",DATE(YEAR(D259),MONTH(D259)+1,DAY(D259)))</f>
        <v/>
      </c>
      <c r="E260" s="37" t="str">
        <f aca="false">IF(C260="","",IF(C260=$D$9+1,H259+F260,$D$14))</f>
        <v/>
      </c>
      <c r="F260" s="37" t="str">
        <f aca="false">IF(C260="","",ROUND($D$7/12*H259,2))</f>
        <v/>
      </c>
      <c r="G260" s="37" t="str">
        <f aca="false">IF(C260="","",E260-F260)</f>
        <v/>
      </c>
      <c r="H260" s="37" t="str">
        <f aca="false">IF(C260="","",H259-G260)</f>
        <v/>
      </c>
    </row>
    <row r="261" customFormat="false" ht="12.75" hidden="false" customHeight="false" outlineLevel="0" collapsed="false">
      <c r="C261" s="35" t="str">
        <f aca="false">IF(C260&gt;$D$9,"",C260+1)</f>
        <v/>
      </c>
      <c r="D261" s="36" t="str">
        <f aca="false">IF(C261="","",DATE(YEAR(D260),MONTH(D260)+1,DAY(D260)))</f>
        <v/>
      </c>
      <c r="E261" s="37" t="str">
        <f aca="false">IF(C261="","",IF(C261=$D$9+1,H260+F261,$D$14))</f>
        <v/>
      </c>
      <c r="F261" s="37" t="str">
        <f aca="false">IF(C261="","",ROUND($D$7/12*H260,2))</f>
        <v/>
      </c>
      <c r="G261" s="37" t="str">
        <f aca="false">IF(C261="","",E261-F261)</f>
        <v/>
      </c>
      <c r="H261" s="37" t="str">
        <f aca="false">IF(C261="","",H260-G261)</f>
        <v/>
      </c>
    </row>
    <row r="262" customFormat="false" ht="12.75" hidden="false" customHeight="false" outlineLevel="0" collapsed="false">
      <c r="C262" s="35" t="str">
        <f aca="false">IF(C261&gt;$D$9,"",C261+1)</f>
        <v/>
      </c>
      <c r="D262" s="36" t="str">
        <f aca="false">IF(C262="","",DATE(YEAR(D261),MONTH(D261)+1,DAY(D261)))</f>
        <v/>
      </c>
      <c r="E262" s="37" t="str">
        <f aca="false">IF(C262="","",IF(C262=$D$9+1,H261+F262,$D$14))</f>
        <v/>
      </c>
      <c r="F262" s="37" t="str">
        <f aca="false">IF(C262="","",ROUND($D$7/12*H261,2))</f>
        <v/>
      </c>
      <c r="G262" s="37" t="str">
        <f aca="false">IF(C262="","",E262-F262)</f>
        <v/>
      </c>
      <c r="H262" s="37" t="str">
        <f aca="false">IF(C262="","",H261-G262)</f>
        <v/>
      </c>
    </row>
    <row r="263" customFormat="false" ht="12.75" hidden="false" customHeight="false" outlineLevel="0" collapsed="false">
      <c r="C263" s="35" t="str">
        <f aca="false">IF(C262&gt;$D$9,"",C262+1)</f>
        <v/>
      </c>
      <c r="D263" s="36" t="str">
        <f aca="false">IF(C263="","",DATE(YEAR(D262),MONTH(D262)+1,DAY(D262)))</f>
        <v/>
      </c>
      <c r="E263" s="37" t="str">
        <f aca="false">IF(C263="","",IF(C263=$D$9+1,H262+F263,$D$14))</f>
        <v/>
      </c>
      <c r="F263" s="37" t="str">
        <f aca="false">IF(C263="","",ROUND($D$7/12*H262,2))</f>
        <v/>
      </c>
      <c r="G263" s="37" t="str">
        <f aca="false">IF(C263="","",E263-F263)</f>
        <v/>
      </c>
      <c r="H263" s="37" t="str">
        <f aca="false">IF(C263="","",H262-G263)</f>
        <v/>
      </c>
    </row>
    <row r="264" customFormat="false" ht="12.75" hidden="false" customHeight="false" outlineLevel="0" collapsed="false">
      <c r="C264" s="35" t="str">
        <f aca="false">IF(C263&gt;$D$9,"",C263+1)</f>
        <v/>
      </c>
      <c r="D264" s="36" t="str">
        <f aca="false">IF(C264="","",DATE(YEAR(D263),MONTH(D263)+1,DAY(D263)))</f>
        <v/>
      </c>
      <c r="E264" s="37" t="str">
        <f aca="false">IF(C264="","",IF(C264=$D$9+1,H263+F264,$D$14))</f>
        <v/>
      </c>
      <c r="F264" s="37" t="str">
        <f aca="false">IF(C264="","",ROUND($D$7/12*H263,2))</f>
        <v/>
      </c>
      <c r="G264" s="37" t="str">
        <f aca="false">IF(C264="","",E264-F264)</f>
        <v/>
      </c>
      <c r="H264" s="37" t="str">
        <f aca="false">IF(C264="","",H263-G264)</f>
        <v/>
      </c>
    </row>
    <row r="265" customFormat="false" ht="12.75" hidden="false" customHeight="false" outlineLevel="0" collapsed="false">
      <c r="C265" s="35" t="str">
        <f aca="false">IF(C264&gt;$D$9,"",C264+1)</f>
        <v/>
      </c>
      <c r="D265" s="36" t="str">
        <f aca="false">IF(C265="","",DATE(YEAR(D264),MONTH(D264)+1,DAY(D264)))</f>
        <v/>
      </c>
      <c r="E265" s="37" t="str">
        <f aca="false">IF(C265="","",IF(C265=$D$9+1,H264+F265,$D$14))</f>
        <v/>
      </c>
      <c r="F265" s="37" t="str">
        <f aca="false">IF(C265="","",ROUND($D$7/12*H264,2))</f>
        <v/>
      </c>
      <c r="G265" s="37" t="str">
        <f aca="false">IF(C265="","",E265-F265)</f>
        <v/>
      </c>
      <c r="H265" s="37" t="str">
        <f aca="false">IF(C265="","",H264-G265)</f>
        <v/>
      </c>
    </row>
    <row r="266" customFormat="false" ht="12.75" hidden="false" customHeight="false" outlineLevel="0" collapsed="false">
      <c r="C266" s="35" t="str">
        <f aca="false">IF(C265&gt;$D$9,"",C265+1)</f>
        <v/>
      </c>
      <c r="D266" s="36" t="str">
        <f aca="false">IF(C266="","",DATE(YEAR(D265),MONTH(D265)+1,DAY(D265)))</f>
        <v/>
      </c>
      <c r="E266" s="37" t="str">
        <f aca="false">IF(C266="","",IF(C266=$D$9+1,H265+F266,$D$14))</f>
        <v/>
      </c>
      <c r="F266" s="37" t="str">
        <f aca="false">IF(C266="","",ROUND($D$7/12*H265,2))</f>
        <v/>
      </c>
      <c r="G266" s="37" t="str">
        <f aca="false">IF(C266="","",E266-F266)</f>
        <v/>
      </c>
      <c r="H266" s="37" t="str">
        <f aca="false">IF(C266="","",H265-G266)</f>
        <v/>
      </c>
    </row>
    <row r="267" customFormat="false" ht="12.75" hidden="false" customHeight="false" outlineLevel="0" collapsed="false">
      <c r="C267" s="35" t="str">
        <f aca="false">IF(C266&gt;$D$9,"",C266+1)</f>
        <v/>
      </c>
      <c r="D267" s="36" t="str">
        <f aca="false">IF(C267="","",DATE(YEAR(D266),MONTH(D266)+1,DAY(D266)))</f>
        <v/>
      </c>
      <c r="E267" s="37" t="str">
        <f aca="false">IF(C267="","",IF(C267=$D$9+1,H266+F267,$D$14))</f>
        <v/>
      </c>
      <c r="F267" s="37" t="str">
        <f aca="false">IF(C267="","",ROUND($D$7/12*H266,2))</f>
        <v/>
      </c>
      <c r="G267" s="37" t="str">
        <f aca="false">IF(C267="","",E267-F267)</f>
        <v/>
      </c>
      <c r="H267" s="37" t="str">
        <f aca="false">IF(C267="","",H266-G267)</f>
        <v/>
      </c>
    </row>
    <row r="268" customFormat="false" ht="12.75" hidden="false" customHeight="false" outlineLevel="0" collapsed="false">
      <c r="C268" s="35" t="str">
        <f aca="false">IF(C267&gt;$D$9,"",C267+1)</f>
        <v/>
      </c>
      <c r="D268" s="36" t="str">
        <f aca="false">IF(C268="","",DATE(YEAR(D267),MONTH(D267)+1,DAY(D267)))</f>
        <v/>
      </c>
      <c r="E268" s="37" t="str">
        <f aca="false">IF(C268="","",IF(C268=$D$9+1,H267+F268,$D$14))</f>
        <v/>
      </c>
      <c r="F268" s="37" t="str">
        <f aca="false">IF(C268="","",ROUND($D$7/12*H267,2))</f>
        <v/>
      </c>
      <c r="G268" s="37" t="str">
        <f aca="false">IF(C268="","",E268-F268)</f>
        <v/>
      </c>
      <c r="H268" s="37" t="str">
        <f aca="false">IF(C268="","",H267-G268)</f>
        <v/>
      </c>
    </row>
    <row r="269" customFormat="false" ht="12.75" hidden="false" customHeight="false" outlineLevel="0" collapsed="false">
      <c r="C269" s="35" t="str">
        <f aca="false">IF(C268&gt;$D$9,"",C268+1)</f>
        <v/>
      </c>
      <c r="D269" s="36" t="str">
        <f aca="false">IF(C269="","",DATE(YEAR(D268),MONTH(D268)+1,DAY(D268)))</f>
        <v/>
      </c>
      <c r="E269" s="37" t="str">
        <f aca="false">IF(C269="","",IF(C269=$D$9+1,H268+F269,$D$14))</f>
        <v/>
      </c>
      <c r="F269" s="37" t="str">
        <f aca="false">IF(C269="","",ROUND($D$7/12*H268,2))</f>
        <v/>
      </c>
      <c r="G269" s="37" t="str">
        <f aca="false">IF(C269="","",E269-F269)</f>
        <v/>
      </c>
      <c r="H269" s="37" t="str">
        <f aca="false">IF(C269="","",H268-G269)</f>
        <v/>
      </c>
    </row>
    <row r="270" customFormat="false" ht="12.75" hidden="false" customHeight="false" outlineLevel="0" collapsed="false">
      <c r="C270" s="35" t="str">
        <f aca="false">IF(C269&gt;$D$9,"",C269+1)</f>
        <v/>
      </c>
      <c r="D270" s="36" t="str">
        <f aca="false">IF(C270="","",DATE(YEAR(D269),MONTH(D269)+1,DAY(D269)))</f>
        <v/>
      </c>
      <c r="E270" s="37" t="str">
        <f aca="false">IF(C270="","",IF(C270=$D$9+1,H269+F270,$D$14))</f>
        <v/>
      </c>
      <c r="F270" s="37" t="str">
        <f aca="false">IF(C270="","",ROUND($D$7/12*H269,2))</f>
        <v/>
      </c>
      <c r="G270" s="37" t="str">
        <f aca="false">IF(C270="","",E270-F270)</f>
        <v/>
      </c>
      <c r="H270" s="37" t="str">
        <f aca="false">IF(C270="","",H269-G270)</f>
        <v/>
      </c>
    </row>
    <row r="271" customFormat="false" ht="12.75" hidden="false" customHeight="false" outlineLevel="0" collapsed="false">
      <c r="C271" s="35" t="str">
        <f aca="false">IF(C270&gt;$D$9,"",C270+1)</f>
        <v/>
      </c>
      <c r="D271" s="36" t="str">
        <f aca="false">IF(C271="","",DATE(YEAR(D270),MONTH(D270)+1,DAY(D270)))</f>
        <v/>
      </c>
      <c r="E271" s="37" t="str">
        <f aca="false">IF(C271="","",IF(C271=$D$9+1,H270+F271,$D$14))</f>
        <v/>
      </c>
      <c r="F271" s="37" t="str">
        <f aca="false">IF(C271="","",ROUND($D$7/12*H270,2))</f>
        <v/>
      </c>
      <c r="G271" s="37" t="str">
        <f aca="false">IF(C271="","",E271-F271)</f>
        <v/>
      </c>
      <c r="H271" s="37" t="str">
        <f aca="false">IF(C271="","",H270-G271)</f>
        <v/>
      </c>
    </row>
    <row r="272" customFormat="false" ht="12.75" hidden="false" customHeight="false" outlineLevel="0" collapsed="false">
      <c r="C272" s="35" t="str">
        <f aca="false">IF(C271&gt;$D$9,"",C271+1)</f>
        <v/>
      </c>
      <c r="D272" s="36" t="str">
        <f aca="false">IF(C272="","",DATE(YEAR(D271),MONTH(D271)+1,DAY(D271)))</f>
        <v/>
      </c>
      <c r="E272" s="37" t="str">
        <f aca="false">IF(C272="","",IF(C272=$D$9+1,H271+F272,$D$14))</f>
        <v/>
      </c>
      <c r="F272" s="37" t="str">
        <f aca="false">IF(C272="","",ROUND($D$7/12*H271,2))</f>
        <v/>
      </c>
      <c r="G272" s="37" t="str">
        <f aca="false">IF(C272="","",E272-F272)</f>
        <v/>
      </c>
      <c r="H272" s="37" t="str">
        <f aca="false">IF(C272="","",H271-G272)</f>
        <v/>
      </c>
    </row>
    <row r="273" customFormat="false" ht="12.75" hidden="false" customHeight="false" outlineLevel="0" collapsed="false">
      <c r="C273" s="35" t="str">
        <f aca="false">IF(C272&gt;$D$9,"",C272+1)</f>
        <v/>
      </c>
      <c r="D273" s="36" t="str">
        <f aca="false">IF(C273="","",DATE(YEAR(D272),MONTH(D272)+1,DAY(D272)))</f>
        <v/>
      </c>
      <c r="E273" s="37" t="str">
        <f aca="false">IF(C273="","",IF(C273=$D$9+1,H272+F273,$D$14))</f>
        <v/>
      </c>
      <c r="F273" s="37" t="str">
        <f aca="false">IF(C273="","",ROUND($D$7/12*H272,2))</f>
        <v/>
      </c>
      <c r="G273" s="37" t="str">
        <f aca="false">IF(C273="","",E273-F273)</f>
        <v/>
      </c>
      <c r="H273" s="37" t="str">
        <f aca="false">IF(C273="","",H272-G273)</f>
        <v/>
      </c>
    </row>
    <row r="274" customFormat="false" ht="12.75" hidden="false" customHeight="false" outlineLevel="0" collapsed="false">
      <c r="C274" s="35" t="str">
        <f aca="false">IF(C273&gt;$D$9,"",C273+1)</f>
        <v/>
      </c>
      <c r="D274" s="36" t="str">
        <f aca="false">IF(C274="","",DATE(YEAR(D273),MONTH(D273)+1,DAY(D273)))</f>
        <v/>
      </c>
      <c r="E274" s="37" t="str">
        <f aca="false">IF(C274="","",IF(C274=$D$9+1,H273+F274,$D$14))</f>
        <v/>
      </c>
      <c r="F274" s="37" t="str">
        <f aca="false">IF(C274="","",ROUND($D$7/12*H273,2))</f>
        <v/>
      </c>
      <c r="G274" s="37" t="str">
        <f aca="false">IF(C274="","",E274-F274)</f>
        <v/>
      </c>
      <c r="H274" s="37" t="str">
        <f aca="false">IF(C274="","",H273-G274)</f>
        <v/>
      </c>
    </row>
    <row r="275" customFormat="false" ht="12.75" hidden="false" customHeight="false" outlineLevel="0" collapsed="false">
      <c r="C275" s="35" t="str">
        <f aca="false">IF(C274&gt;$D$9,"",C274+1)</f>
        <v/>
      </c>
      <c r="D275" s="36" t="str">
        <f aca="false">IF(C275="","",DATE(YEAR(D274),MONTH(D274)+1,DAY(D274)))</f>
        <v/>
      </c>
      <c r="E275" s="37" t="str">
        <f aca="false">IF(C275="","",IF(C275=$D$9+1,H274+F275,$D$14))</f>
        <v/>
      </c>
      <c r="F275" s="37" t="str">
        <f aca="false">IF(C275="","",ROUND($D$7/12*H274,2))</f>
        <v/>
      </c>
      <c r="G275" s="37" t="str">
        <f aca="false">IF(C275="","",E275-F275)</f>
        <v/>
      </c>
      <c r="H275" s="37" t="str">
        <f aca="false">IF(C275="","",H274-G275)</f>
        <v/>
      </c>
    </row>
    <row r="276" customFormat="false" ht="12.75" hidden="false" customHeight="false" outlineLevel="0" collapsed="false">
      <c r="C276" s="35" t="str">
        <f aca="false">IF(C275&gt;$D$9,"",C275+1)</f>
        <v/>
      </c>
      <c r="D276" s="36" t="str">
        <f aca="false">IF(C276="","",DATE(YEAR(D275),MONTH(D275)+1,DAY(D275)))</f>
        <v/>
      </c>
      <c r="E276" s="37" t="str">
        <f aca="false">IF(C276="","",IF(C276=$D$9+1,H275+F276,$D$14))</f>
        <v/>
      </c>
      <c r="F276" s="37" t="str">
        <f aca="false">IF(C276="","",ROUND($D$7/12*H275,2))</f>
        <v/>
      </c>
      <c r="G276" s="37" t="str">
        <f aca="false">IF(C276="","",E276-F276)</f>
        <v/>
      </c>
      <c r="H276" s="37" t="str">
        <f aca="false">IF(C276="","",H275-G276)</f>
        <v/>
      </c>
    </row>
    <row r="277" customFormat="false" ht="12.75" hidden="false" customHeight="false" outlineLevel="0" collapsed="false">
      <c r="C277" s="35" t="str">
        <f aca="false">IF(C276&gt;$D$9,"",C276+1)</f>
        <v/>
      </c>
      <c r="D277" s="36" t="str">
        <f aca="false">IF(C277="","",DATE(YEAR(D276),MONTH(D276)+1,DAY(D276)))</f>
        <v/>
      </c>
      <c r="E277" s="37" t="str">
        <f aca="false">IF(C277="","",IF(C277=$D$9+1,H276+F277,$D$14))</f>
        <v/>
      </c>
      <c r="F277" s="37" t="str">
        <f aca="false">IF(C277="","",ROUND($D$7/12*H276,2))</f>
        <v/>
      </c>
      <c r="G277" s="37" t="str">
        <f aca="false">IF(C277="","",E277-F277)</f>
        <v/>
      </c>
      <c r="H277" s="37" t="str">
        <f aca="false">IF(C277="","",H276-G277)</f>
        <v/>
      </c>
    </row>
    <row r="278" customFormat="false" ht="12.75" hidden="false" customHeight="false" outlineLevel="0" collapsed="false">
      <c r="C278" s="35" t="str">
        <f aca="false">IF(C277&gt;$D$9,"",C277+1)</f>
        <v/>
      </c>
      <c r="D278" s="36" t="str">
        <f aca="false">IF(C278="","",DATE(YEAR(D277),MONTH(D277)+1,DAY(D277)))</f>
        <v/>
      </c>
      <c r="E278" s="37" t="str">
        <f aca="false">IF(C278="","",IF(C278=$D$9+1,H277+F278,$D$14))</f>
        <v/>
      </c>
      <c r="F278" s="37" t="str">
        <f aca="false">IF(C278="","",ROUND($D$7/12*H277,2))</f>
        <v/>
      </c>
      <c r="G278" s="37" t="str">
        <f aca="false">IF(C278="","",E278-F278)</f>
        <v/>
      </c>
      <c r="H278" s="37" t="str">
        <f aca="false">IF(C278="","",H277-G278)</f>
        <v/>
      </c>
    </row>
    <row r="279" customFormat="false" ht="12.75" hidden="false" customHeight="false" outlineLevel="0" collapsed="false">
      <c r="C279" s="35" t="str">
        <f aca="false">IF(C278&gt;$D$9,"",C278+1)</f>
        <v/>
      </c>
      <c r="D279" s="36" t="str">
        <f aca="false">IF(C279="","",DATE(YEAR(D278),MONTH(D278)+1,DAY(D278)))</f>
        <v/>
      </c>
      <c r="E279" s="37" t="str">
        <f aca="false">IF(C279="","",IF(C279=$D$9+1,H278+F279,$D$14))</f>
        <v/>
      </c>
      <c r="F279" s="37" t="str">
        <f aca="false">IF(C279="","",ROUND($D$7/12*H278,2))</f>
        <v/>
      </c>
      <c r="G279" s="37" t="str">
        <f aca="false">IF(C279="","",E279-F279)</f>
        <v/>
      </c>
      <c r="H279" s="37" t="str">
        <f aca="false">IF(C279="","",H278-G279)</f>
        <v/>
      </c>
    </row>
    <row r="280" customFormat="false" ht="12.75" hidden="false" customHeight="false" outlineLevel="0" collapsed="false">
      <c r="C280" s="35" t="str">
        <f aca="false">IF(C279&gt;$D$9,"",C279+1)</f>
        <v/>
      </c>
      <c r="D280" s="36" t="str">
        <f aca="false">IF(C280="","",DATE(YEAR(D279),MONTH(D279)+1,DAY(D279)))</f>
        <v/>
      </c>
      <c r="E280" s="37" t="str">
        <f aca="false">IF(C280="","",IF(C280=$D$9+1,H279+F280,$D$14))</f>
        <v/>
      </c>
      <c r="F280" s="37" t="str">
        <f aca="false">IF(C280="","",ROUND($D$7/12*H279,2))</f>
        <v/>
      </c>
      <c r="G280" s="37" t="str">
        <f aca="false">IF(C280="","",E280-F280)</f>
        <v/>
      </c>
      <c r="H280" s="37" t="str">
        <f aca="false">IF(C280="","",H279-G280)</f>
        <v/>
      </c>
    </row>
    <row r="281" customFormat="false" ht="12.75" hidden="false" customHeight="false" outlineLevel="0" collapsed="false">
      <c r="C281" s="35" t="str">
        <f aca="false">IF(C280&gt;$D$9,"",C280+1)</f>
        <v/>
      </c>
      <c r="D281" s="36" t="str">
        <f aca="false">IF(C281="","",DATE(YEAR(D280),MONTH(D280)+1,DAY(D280)))</f>
        <v/>
      </c>
      <c r="E281" s="37" t="str">
        <f aca="false">IF(C281="","",IF(C281=$D$9+1,H280+F281,$D$14))</f>
        <v/>
      </c>
      <c r="F281" s="37" t="str">
        <f aca="false">IF(C281="","",ROUND($D$7/12*H280,2))</f>
        <v/>
      </c>
      <c r="G281" s="37" t="str">
        <f aca="false">IF(C281="","",E281-F281)</f>
        <v/>
      </c>
      <c r="H281" s="37" t="str">
        <f aca="false">IF(C281="","",H280-G281)</f>
        <v/>
      </c>
    </row>
    <row r="282" customFormat="false" ht="12.75" hidden="false" customHeight="false" outlineLevel="0" collapsed="false">
      <c r="C282" s="35" t="str">
        <f aca="false">IF(C281&gt;$D$9,"",C281+1)</f>
        <v/>
      </c>
      <c r="D282" s="36" t="str">
        <f aca="false">IF(C282="","",DATE(YEAR(D281),MONTH(D281)+1,DAY(D281)))</f>
        <v/>
      </c>
      <c r="E282" s="37" t="str">
        <f aca="false">IF(C282="","",IF(C282=$D$9+1,H281+F282,$D$14))</f>
        <v/>
      </c>
      <c r="F282" s="37" t="str">
        <f aca="false">IF(C282="","",ROUND($D$7/12*H281,2))</f>
        <v/>
      </c>
      <c r="G282" s="37" t="str">
        <f aca="false">IF(C282="","",E282-F282)</f>
        <v/>
      </c>
      <c r="H282" s="37" t="str">
        <f aca="false">IF(C282="","",H281-G282)</f>
        <v/>
      </c>
    </row>
    <row r="283" customFormat="false" ht="12.75" hidden="false" customHeight="false" outlineLevel="0" collapsed="false">
      <c r="C283" s="35" t="str">
        <f aca="false">IF(C282&gt;$D$9,"",C282+1)</f>
        <v/>
      </c>
      <c r="D283" s="36" t="str">
        <f aca="false">IF(C283="","",DATE(YEAR(D282),MONTH(D282)+1,DAY(D282)))</f>
        <v/>
      </c>
      <c r="E283" s="37" t="str">
        <f aca="false">IF(C283="","",IF(C283=$D$9+1,H282+F283,$D$14))</f>
        <v/>
      </c>
      <c r="F283" s="37" t="str">
        <f aca="false">IF(C283="","",ROUND($D$7/12*H282,2))</f>
        <v/>
      </c>
      <c r="G283" s="37" t="str">
        <f aca="false">IF(C283="","",E283-F283)</f>
        <v/>
      </c>
      <c r="H283" s="37" t="str">
        <f aca="false">IF(C283="","",H282-G283)</f>
        <v/>
      </c>
    </row>
    <row r="284" customFormat="false" ht="12.75" hidden="false" customHeight="false" outlineLevel="0" collapsed="false">
      <c r="C284" s="35" t="str">
        <f aca="false">IF(C283&gt;$D$9,"",C283+1)</f>
        <v/>
      </c>
      <c r="D284" s="36" t="str">
        <f aca="false">IF(C284="","",DATE(YEAR(D283),MONTH(D283)+1,DAY(D283)))</f>
        <v/>
      </c>
      <c r="E284" s="37" t="str">
        <f aca="false">IF(C284="","",IF(C284=$D$9+1,H283+F284,$D$14))</f>
        <v/>
      </c>
      <c r="F284" s="37" t="str">
        <f aca="false">IF(C284="","",ROUND($D$7/12*H283,2))</f>
        <v/>
      </c>
      <c r="G284" s="37" t="str">
        <f aca="false">IF(C284="","",E284-F284)</f>
        <v/>
      </c>
      <c r="H284" s="37" t="str">
        <f aca="false">IF(C284="","",H283-G284)</f>
        <v/>
      </c>
    </row>
    <row r="285" customFormat="false" ht="12.75" hidden="false" customHeight="false" outlineLevel="0" collapsed="false">
      <c r="C285" s="35" t="str">
        <f aca="false">IF(C284&gt;$D$9,"",C284+1)</f>
        <v/>
      </c>
      <c r="D285" s="36" t="str">
        <f aca="false">IF(C285="","",DATE(YEAR(D284),MONTH(D284)+1,DAY(D284)))</f>
        <v/>
      </c>
      <c r="E285" s="37" t="str">
        <f aca="false">IF(C285="","",IF(C285=$D$9+1,H284+F285,$D$14))</f>
        <v/>
      </c>
      <c r="F285" s="37" t="str">
        <f aca="false">IF(C285="","",ROUND($D$7/12*H284,2))</f>
        <v/>
      </c>
      <c r="G285" s="37" t="str">
        <f aca="false">IF(C285="","",E285-F285)</f>
        <v/>
      </c>
      <c r="H285" s="37" t="str">
        <f aca="false">IF(C285="","",H284-G285)</f>
        <v/>
      </c>
    </row>
    <row r="286" customFormat="false" ht="12.75" hidden="false" customHeight="false" outlineLevel="0" collapsed="false">
      <c r="C286" s="35" t="str">
        <f aca="false">IF(C285&gt;$D$9,"",C285+1)</f>
        <v/>
      </c>
      <c r="D286" s="36" t="str">
        <f aca="false">IF(C286="","",DATE(YEAR(D285),MONTH(D285)+1,DAY(D285)))</f>
        <v/>
      </c>
      <c r="E286" s="37" t="str">
        <f aca="false">IF(C286="","",IF(C286=$D$9+1,H285+F286,$D$14))</f>
        <v/>
      </c>
      <c r="F286" s="37" t="str">
        <f aca="false">IF(C286="","",ROUND($D$7/12*H285,2))</f>
        <v/>
      </c>
      <c r="G286" s="37" t="str">
        <f aca="false">IF(C286="","",E286-F286)</f>
        <v/>
      </c>
      <c r="H286" s="37" t="str">
        <f aca="false">IF(C286="","",H285-G286)</f>
        <v/>
      </c>
    </row>
    <row r="287" customFormat="false" ht="12.75" hidden="false" customHeight="false" outlineLevel="0" collapsed="false">
      <c r="C287" s="35" t="str">
        <f aca="false">IF(C286&gt;$D$9,"",C286+1)</f>
        <v/>
      </c>
      <c r="D287" s="36" t="str">
        <f aca="false">IF(C287="","",DATE(YEAR(D286),MONTH(D286)+1,DAY(D286)))</f>
        <v/>
      </c>
      <c r="E287" s="37" t="str">
        <f aca="false">IF(C287="","",IF(C287=$D$9+1,H286+F287,$D$14))</f>
        <v/>
      </c>
      <c r="F287" s="37" t="str">
        <f aca="false">IF(C287="","",ROUND($D$7/12*H286,2))</f>
        <v/>
      </c>
      <c r="G287" s="37" t="str">
        <f aca="false">IF(C287="","",E287-F287)</f>
        <v/>
      </c>
      <c r="H287" s="37" t="str">
        <f aca="false">IF(C287="","",H286-G287)</f>
        <v/>
      </c>
    </row>
    <row r="288" customFormat="false" ht="12.75" hidden="false" customHeight="false" outlineLevel="0" collapsed="false">
      <c r="C288" s="35" t="str">
        <f aca="false">IF(C287&gt;$D$9,"",C287+1)</f>
        <v/>
      </c>
      <c r="D288" s="36" t="str">
        <f aca="false">IF(C288="","",DATE(YEAR(D287),MONTH(D287)+1,DAY(D287)))</f>
        <v/>
      </c>
      <c r="E288" s="37" t="str">
        <f aca="false">IF(C288="","",IF(C288=$D$9+1,H287+F288,$D$14))</f>
        <v/>
      </c>
      <c r="F288" s="37" t="str">
        <f aca="false">IF(C288="","",ROUND($D$7/12*H287,2))</f>
        <v/>
      </c>
      <c r="G288" s="37" t="str">
        <f aca="false">IF(C288="","",E288-F288)</f>
        <v/>
      </c>
      <c r="H288" s="37" t="str">
        <f aca="false">IF(C288="","",H287-G288)</f>
        <v/>
      </c>
    </row>
    <row r="289" customFormat="false" ht="12.75" hidden="false" customHeight="false" outlineLevel="0" collapsed="false">
      <c r="C289" s="35" t="str">
        <f aca="false">IF(C288&gt;$D$9,"",C288+1)</f>
        <v/>
      </c>
      <c r="D289" s="36" t="str">
        <f aca="false">IF(C289="","",DATE(YEAR(D288),MONTH(D288)+1,DAY(D288)))</f>
        <v/>
      </c>
      <c r="E289" s="37" t="str">
        <f aca="false">IF(C289="","",IF(C289=$D$9+1,H288+F289,$D$14))</f>
        <v/>
      </c>
      <c r="F289" s="37" t="str">
        <f aca="false">IF(C289="","",ROUND($D$7/12*H288,2))</f>
        <v/>
      </c>
      <c r="G289" s="37" t="str">
        <f aca="false">IF(C289="","",E289-F289)</f>
        <v/>
      </c>
      <c r="H289" s="37" t="str">
        <f aca="false">IF(C289="","",H288-G289)</f>
        <v/>
      </c>
    </row>
    <row r="290" customFormat="false" ht="12.75" hidden="false" customHeight="false" outlineLevel="0" collapsed="false">
      <c r="C290" s="35" t="str">
        <f aca="false">IF(C289&gt;$D$9,"",C289+1)</f>
        <v/>
      </c>
      <c r="D290" s="36" t="str">
        <f aca="false">IF(C290="","",DATE(YEAR(D289),MONTH(D289)+1,DAY(D289)))</f>
        <v/>
      </c>
      <c r="E290" s="37" t="str">
        <f aca="false">IF(C290="","",IF(C290=$D$9+1,H289+F290,$D$14))</f>
        <v/>
      </c>
      <c r="F290" s="37" t="str">
        <f aca="false">IF(C290="","",ROUND($D$7/12*H289,2))</f>
        <v/>
      </c>
      <c r="G290" s="37" t="str">
        <f aca="false">IF(C290="","",E290-F290)</f>
        <v/>
      </c>
      <c r="H290" s="37" t="str">
        <f aca="false">IF(C290="","",H289-G290)</f>
        <v/>
      </c>
    </row>
    <row r="291" customFormat="false" ht="12.75" hidden="false" customHeight="false" outlineLevel="0" collapsed="false">
      <c r="C291" s="35" t="str">
        <f aca="false">IF(C290&gt;$D$9,"",C290+1)</f>
        <v/>
      </c>
      <c r="D291" s="36" t="str">
        <f aca="false">IF(C291="","",DATE(YEAR(D290),MONTH(D290)+1,DAY(D290)))</f>
        <v/>
      </c>
      <c r="E291" s="37" t="str">
        <f aca="false">IF(C291="","",IF(C291=$D$9+1,H290+F291,$D$14))</f>
        <v/>
      </c>
      <c r="F291" s="37" t="str">
        <f aca="false">IF(C291="","",ROUND($D$7/12*H290,2))</f>
        <v/>
      </c>
      <c r="G291" s="37" t="str">
        <f aca="false">IF(C291="","",E291-F291)</f>
        <v/>
      </c>
      <c r="H291" s="37" t="str">
        <f aca="false">IF(C291="","",H290-G291)</f>
        <v/>
      </c>
    </row>
    <row r="292" customFormat="false" ht="12.75" hidden="false" customHeight="false" outlineLevel="0" collapsed="false">
      <c r="C292" s="35" t="str">
        <f aca="false">IF(C291&gt;$D$9,"",C291+1)</f>
        <v/>
      </c>
      <c r="D292" s="36" t="str">
        <f aca="false">IF(C292="","",DATE(YEAR(D291),MONTH(D291)+1,DAY(D291)))</f>
        <v/>
      </c>
      <c r="E292" s="37" t="str">
        <f aca="false">IF(C292="","",IF(C292=$D$9+1,H291+F292,$D$14))</f>
        <v/>
      </c>
      <c r="F292" s="37" t="str">
        <f aca="false">IF(C292="","",ROUND($D$7/12*H291,2))</f>
        <v/>
      </c>
      <c r="G292" s="37" t="str">
        <f aca="false">IF(C292="","",E292-F292)</f>
        <v/>
      </c>
      <c r="H292" s="37" t="str">
        <f aca="false">IF(C292="","",H291-G292)</f>
        <v/>
      </c>
    </row>
    <row r="293" customFormat="false" ht="12.75" hidden="false" customHeight="false" outlineLevel="0" collapsed="false">
      <c r="C293" s="35" t="str">
        <f aca="false">IF(C292&gt;$D$9,"",C292+1)</f>
        <v/>
      </c>
      <c r="D293" s="36" t="str">
        <f aca="false">IF(C293="","",DATE(YEAR(D292),MONTH(D292)+1,DAY(D292)))</f>
        <v/>
      </c>
      <c r="E293" s="37" t="str">
        <f aca="false">IF(C293="","",IF(C293=$D$9+1,H292+F293,$D$14))</f>
        <v/>
      </c>
      <c r="F293" s="37" t="str">
        <f aca="false">IF(C293="","",ROUND($D$7/12*H292,2))</f>
        <v/>
      </c>
      <c r="G293" s="37" t="str">
        <f aca="false">IF(C293="","",E293-F293)</f>
        <v/>
      </c>
      <c r="H293" s="37" t="str">
        <f aca="false">IF(C293="","",H292-G293)</f>
        <v/>
      </c>
    </row>
    <row r="294" customFormat="false" ht="12.75" hidden="false" customHeight="false" outlineLevel="0" collapsed="false">
      <c r="C294" s="35" t="str">
        <f aca="false">IF(C293&gt;$D$9,"",C293+1)</f>
        <v/>
      </c>
      <c r="D294" s="36" t="str">
        <f aca="false">IF(C294="","",DATE(YEAR(D293),MONTH(D293)+1,DAY(D293)))</f>
        <v/>
      </c>
      <c r="E294" s="37" t="str">
        <f aca="false">IF(C294="","",IF(C294=$D$9+1,H293+F294,$D$14))</f>
        <v/>
      </c>
      <c r="F294" s="37" t="str">
        <f aca="false">IF(C294="","",ROUND($D$7/12*H293,2))</f>
        <v/>
      </c>
      <c r="G294" s="37" t="str">
        <f aca="false">IF(C294="","",E294-F294)</f>
        <v/>
      </c>
      <c r="H294" s="37" t="str">
        <f aca="false">IF(C294="","",H293-G294)</f>
        <v/>
      </c>
    </row>
    <row r="295" customFormat="false" ht="12.75" hidden="false" customHeight="false" outlineLevel="0" collapsed="false">
      <c r="C295" s="35" t="str">
        <f aca="false">IF(C294&gt;$D$9,"",C294+1)</f>
        <v/>
      </c>
      <c r="D295" s="36" t="str">
        <f aca="false">IF(C295="","",DATE(YEAR(D294),MONTH(D294)+1,DAY(D294)))</f>
        <v/>
      </c>
      <c r="E295" s="37" t="str">
        <f aca="false">IF(C295="","",IF(C295=$D$9+1,H294+F295,$D$14))</f>
        <v/>
      </c>
      <c r="F295" s="37" t="str">
        <f aca="false">IF(C295="","",ROUND($D$7/12*H294,2))</f>
        <v/>
      </c>
      <c r="G295" s="37" t="str">
        <f aca="false">IF(C295="","",E295-F295)</f>
        <v/>
      </c>
      <c r="H295" s="37" t="str">
        <f aca="false">IF(C295="","",H294-G295)</f>
        <v/>
      </c>
    </row>
    <row r="296" customFormat="false" ht="12.75" hidden="false" customHeight="false" outlineLevel="0" collapsed="false">
      <c r="C296" s="35" t="str">
        <f aca="false">IF(C295&gt;$D$9,"",C295+1)</f>
        <v/>
      </c>
      <c r="D296" s="36" t="str">
        <f aca="false">IF(C296="","",DATE(YEAR(D295),MONTH(D295)+1,DAY(D295)))</f>
        <v/>
      </c>
      <c r="E296" s="37" t="str">
        <f aca="false">IF(C296="","",IF(C296=$D$9+1,H295+F296,$D$14))</f>
        <v/>
      </c>
      <c r="F296" s="37" t="str">
        <f aca="false">IF(C296="","",ROUND($D$7/12*H295,2))</f>
        <v/>
      </c>
      <c r="G296" s="37" t="str">
        <f aca="false">IF(C296="","",E296-F296)</f>
        <v/>
      </c>
      <c r="H296" s="37" t="str">
        <f aca="false">IF(C296="","",H295-G296)</f>
        <v/>
      </c>
    </row>
    <row r="297" customFormat="false" ht="12.75" hidden="false" customHeight="false" outlineLevel="0" collapsed="false">
      <c r="C297" s="35" t="str">
        <f aca="false">IF(C296&gt;$D$9,"",C296+1)</f>
        <v/>
      </c>
      <c r="D297" s="36" t="str">
        <f aca="false">IF(C297="","",DATE(YEAR(D296),MONTH(D296)+1,DAY(D296)))</f>
        <v/>
      </c>
      <c r="E297" s="37" t="str">
        <f aca="false">IF(C297="","",IF(C297=$D$9+1,H296+F297,$D$14))</f>
        <v/>
      </c>
      <c r="F297" s="37" t="str">
        <f aca="false">IF(C297="","",ROUND($D$7/12*H296,2))</f>
        <v/>
      </c>
      <c r="G297" s="37" t="str">
        <f aca="false">IF(C297="","",E297-F297)</f>
        <v/>
      </c>
      <c r="H297" s="37" t="str">
        <f aca="false">IF(C297="","",H296-G297)</f>
        <v/>
      </c>
    </row>
    <row r="298" customFormat="false" ht="12.75" hidden="false" customHeight="false" outlineLevel="0" collapsed="false">
      <c r="C298" s="35" t="str">
        <f aca="false">IF(C297&gt;$D$9,"",C297+1)</f>
        <v/>
      </c>
      <c r="D298" s="36" t="str">
        <f aca="false">IF(C298="","",DATE(YEAR(D297),MONTH(D297)+1,DAY(D297)))</f>
        <v/>
      </c>
      <c r="E298" s="37" t="str">
        <f aca="false">IF(C298="","",IF(C298=$D$9+1,H297+F298,$D$14))</f>
        <v/>
      </c>
      <c r="F298" s="37" t="str">
        <f aca="false">IF(C298="","",ROUND($D$7/12*H297,2))</f>
        <v/>
      </c>
      <c r="G298" s="37" t="str">
        <f aca="false">IF(C298="","",E298-F298)</f>
        <v/>
      </c>
      <c r="H298" s="37" t="str">
        <f aca="false">IF(C298="","",H297-G298)</f>
        <v/>
      </c>
    </row>
    <row r="299" customFormat="false" ht="12.75" hidden="false" customHeight="false" outlineLevel="0" collapsed="false">
      <c r="C299" s="35" t="str">
        <f aca="false">IF(C298&gt;$D$9,"",C298+1)</f>
        <v/>
      </c>
      <c r="D299" s="36" t="str">
        <f aca="false">IF(C299="","",DATE(YEAR(D298),MONTH(D298)+1,DAY(D298)))</f>
        <v/>
      </c>
      <c r="E299" s="37" t="str">
        <f aca="false">IF(C299="","",IF(C299=$D$9+1,H298+F299,$D$14))</f>
        <v/>
      </c>
      <c r="F299" s="37" t="str">
        <f aca="false">IF(C299="","",ROUND($D$7/12*H298,2))</f>
        <v/>
      </c>
      <c r="G299" s="37" t="str">
        <f aca="false">IF(C299="","",E299-F299)</f>
        <v/>
      </c>
      <c r="H299" s="37" t="str">
        <f aca="false">IF(C299="","",H298-G299)</f>
        <v/>
      </c>
    </row>
    <row r="300" customFormat="false" ht="12.75" hidden="false" customHeight="false" outlineLevel="0" collapsed="false">
      <c r="C300" s="35" t="str">
        <f aca="false">IF(C299&gt;$D$9,"",C299+1)</f>
        <v/>
      </c>
      <c r="D300" s="36" t="str">
        <f aca="false">IF(C300="","",DATE(YEAR(D299),MONTH(D299)+1,DAY(D299)))</f>
        <v/>
      </c>
      <c r="E300" s="37" t="str">
        <f aca="false">IF(C300="","",IF(C300=$D$9+1,H299+F300,$D$14))</f>
        <v/>
      </c>
      <c r="F300" s="37" t="str">
        <f aca="false">IF(C300="","",ROUND($D$7/12*H299,2))</f>
        <v/>
      </c>
      <c r="G300" s="37" t="str">
        <f aca="false">IF(C300="","",E300-F300)</f>
        <v/>
      </c>
      <c r="H300" s="37" t="str">
        <f aca="false">IF(C300="","",H299-G300)</f>
        <v/>
      </c>
    </row>
    <row r="301" customFormat="false" ht="12.75" hidden="false" customHeight="false" outlineLevel="0" collapsed="false">
      <c r="C301" s="35" t="str">
        <f aca="false">IF(C300&gt;$D$9,"",C300+1)</f>
        <v/>
      </c>
      <c r="D301" s="36" t="str">
        <f aca="false">IF(C301="","",DATE(YEAR(D300),MONTH(D300)+1,DAY(D300)))</f>
        <v/>
      </c>
      <c r="E301" s="37" t="str">
        <f aca="false">IF(C301="","",IF(C301=$D$9+1,H300+F301,$D$14))</f>
        <v/>
      </c>
      <c r="F301" s="37" t="str">
        <f aca="false">IF(C301="","",ROUND($D$7/12*H300,2))</f>
        <v/>
      </c>
      <c r="G301" s="37" t="str">
        <f aca="false">IF(C301="","",E301-F301)</f>
        <v/>
      </c>
      <c r="H301" s="37" t="str">
        <f aca="false">IF(C301="","",H300-G301)</f>
        <v/>
      </c>
    </row>
    <row r="302" customFormat="false" ht="12.75" hidden="false" customHeight="false" outlineLevel="0" collapsed="false">
      <c r="C302" s="35" t="str">
        <f aca="false">IF(C301&gt;$D$9,"",C301+1)</f>
        <v/>
      </c>
      <c r="D302" s="36" t="str">
        <f aca="false">IF(C302="","",DATE(YEAR(D301),MONTH(D301)+1,DAY(D301)))</f>
        <v/>
      </c>
      <c r="E302" s="37" t="str">
        <f aca="false">IF(C302="","",IF(C302=$D$9+1,H301+F302,$D$14))</f>
        <v/>
      </c>
      <c r="F302" s="37" t="str">
        <f aca="false">IF(C302="","",ROUND($D$7/12*H301,2))</f>
        <v/>
      </c>
      <c r="G302" s="37" t="str">
        <f aca="false">IF(C302="","",E302-F302)</f>
        <v/>
      </c>
      <c r="H302" s="37" t="str">
        <f aca="false">IF(C302="","",H301-G302)</f>
        <v/>
      </c>
    </row>
    <row r="303" customFormat="false" ht="12.75" hidden="false" customHeight="false" outlineLevel="0" collapsed="false">
      <c r="C303" s="35" t="str">
        <f aca="false">IF(C302&gt;$D$9,"",C302+1)</f>
        <v/>
      </c>
      <c r="D303" s="36" t="str">
        <f aca="false">IF(C303="","",DATE(YEAR(D302),MONTH(D302)+1,DAY(D302)))</f>
        <v/>
      </c>
      <c r="E303" s="37" t="str">
        <f aca="false">IF(C303="","",IF(C303=$D$9+1,H302+F303,$D$14))</f>
        <v/>
      </c>
      <c r="F303" s="37" t="str">
        <f aca="false">IF(C303="","",ROUND($D$7/12*H302,2))</f>
        <v/>
      </c>
      <c r="G303" s="37" t="str">
        <f aca="false">IF(C303="","",E303-F303)</f>
        <v/>
      </c>
      <c r="H303" s="37" t="str">
        <f aca="false">IF(C303="","",H302-G303)</f>
        <v/>
      </c>
    </row>
    <row r="304" customFormat="false" ht="12.75" hidden="false" customHeight="false" outlineLevel="0" collapsed="false">
      <c r="C304" s="35" t="str">
        <f aca="false">IF(C303&gt;$D$9,"",C303+1)</f>
        <v/>
      </c>
      <c r="D304" s="36" t="str">
        <f aca="false">IF(C304="","",DATE(YEAR(D303),MONTH(D303)+1,DAY(D303)))</f>
        <v/>
      </c>
      <c r="E304" s="37" t="str">
        <f aca="false">IF(C304="","",IF(C304=$D$9+1,H303+F304,$D$14))</f>
        <v/>
      </c>
      <c r="F304" s="37" t="str">
        <f aca="false">IF(C304="","",ROUND($D$7/12*H303,2))</f>
        <v/>
      </c>
      <c r="G304" s="37" t="str">
        <f aca="false">IF(C304="","",E304-F304)</f>
        <v/>
      </c>
      <c r="H304" s="37" t="str">
        <f aca="false">IF(C304="","",H303-G304)</f>
        <v/>
      </c>
    </row>
    <row r="305" customFormat="false" ht="12.75" hidden="false" customHeight="false" outlineLevel="0" collapsed="false">
      <c r="C305" s="35" t="str">
        <f aca="false">IF(C304&gt;$D$9,"",C304+1)</f>
        <v/>
      </c>
      <c r="D305" s="36" t="str">
        <f aca="false">IF(C305="","",DATE(YEAR(D304),MONTH(D304)+1,DAY(D304)))</f>
        <v/>
      </c>
      <c r="E305" s="37" t="str">
        <f aca="false">IF(C305="","",IF(C305=$D$9+1,H304+F305,$D$14))</f>
        <v/>
      </c>
      <c r="F305" s="37" t="str">
        <f aca="false">IF(C305="","",ROUND($D$7/12*H304,2))</f>
        <v/>
      </c>
      <c r="G305" s="37" t="str">
        <f aca="false">IF(C305="","",E305-F305)</f>
        <v/>
      </c>
      <c r="H305" s="37" t="str">
        <f aca="false">IF(C305="","",H304-G305)</f>
        <v/>
      </c>
    </row>
    <row r="306" customFormat="false" ht="12.75" hidden="false" customHeight="false" outlineLevel="0" collapsed="false">
      <c r="C306" s="35" t="str">
        <f aca="false">IF(C305&gt;$D$9,"",C305+1)</f>
        <v/>
      </c>
      <c r="D306" s="36" t="str">
        <f aca="false">IF(C306="","",DATE(YEAR(D305),MONTH(D305)+1,DAY(D305)))</f>
        <v/>
      </c>
      <c r="E306" s="37" t="str">
        <f aca="false">IF(C306="","",IF(C306=$D$9+1,H305+F306,$D$14))</f>
        <v/>
      </c>
      <c r="F306" s="37" t="str">
        <f aca="false">IF(C306="","",ROUND($D$7/12*H305,2))</f>
        <v/>
      </c>
      <c r="G306" s="37" t="str">
        <f aca="false">IF(C306="","",E306-F306)</f>
        <v/>
      </c>
      <c r="H306" s="37" t="str">
        <f aca="false">IF(C306="","",H305-G306)</f>
        <v/>
      </c>
    </row>
    <row r="307" customFormat="false" ht="12.75" hidden="false" customHeight="false" outlineLevel="0" collapsed="false">
      <c r="C307" s="35" t="str">
        <f aca="false">IF(C306&gt;$D$9,"",C306+1)</f>
        <v/>
      </c>
      <c r="D307" s="36" t="str">
        <f aca="false">IF(C307="","",DATE(YEAR(D306),MONTH(D306)+1,DAY(D306)))</f>
        <v/>
      </c>
      <c r="E307" s="37" t="str">
        <f aca="false">IF(C307="","",IF(C307=$D$9+1,H306+F307,$D$14))</f>
        <v/>
      </c>
      <c r="F307" s="37" t="str">
        <f aca="false">IF(C307="","",ROUND($D$7/12*H306,2))</f>
        <v/>
      </c>
      <c r="G307" s="37" t="str">
        <f aca="false">IF(C307="","",E307-F307)</f>
        <v/>
      </c>
      <c r="H307" s="37" t="str">
        <f aca="false">IF(C307="","",H306-G307)</f>
        <v/>
      </c>
    </row>
    <row r="308" customFormat="false" ht="12.75" hidden="false" customHeight="false" outlineLevel="0" collapsed="false">
      <c r="C308" s="35" t="str">
        <f aca="false">IF(C307&gt;$D$9,"",C307+1)</f>
        <v/>
      </c>
      <c r="D308" s="36" t="str">
        <f aca="false">IF(C308="","",DATE(YEAR(D307),MONTH(D307)+1,DAY(D307)))</f>
        <v/>
      </c>
      <c r="E308" s="37" t="str">
        <f aca="false">IF(C308="","",IF(C308=$D$9+1,H307+F308,$D$14))</f>
        <v/>
      </c>
      <c r="F308" s="37" t="str">
        <f aca="false">IF(C308="","",ROUND($D$7/12*H307,2))</f>
        <v/>
      </c>
      <c r="G308" s="37" t="str">
        <f aca="false">IF(C308="","",E308-F308)</f>
        <v/>
      </c>
      <c r="H308" s="37" t="str">
        <f aca="false">IF(C308="","",H307-G308)</f>
        <v/>
      </c>
    </row>
    <row r="309" customFormat="false" ht="12.75" hidden="false" customHeight="false" outlineLevel="0" collapsed="false">
      <c r="C309" s="35" t="str">
        <f aca="false">IF(C308&gt;$D$9,"",C308+1)</f>
        <v/>
      </c>
      <c r="D309" s="36" t="str">
        <f aca="false">IF(C309="","",DATE(YEAR(D308),MONTH(D308)+1,DAY(D308)))</f>
        <v/>
      </c>
      <c r="E309" s="37" t="str">
        <f aca="false">IF(C309="","",IF(C309=$D$9+1,H308+F309,$D$14))</f>
        <v/>
      </c>
      <c r="F309" s="37" t="str">
        <f aca="false">IF(C309="","",ROUND($D$7/12*H308,2))</f>
        <v/>
      </c>
      <c r="G309" s="37" t="str">
        <f aca="false">IF(C309="","",E309-F309)</f>
        <v/>
      </c>
      <c r="H309" s="37" t="str">
        <f aca="false">IF(C309="","",H308-G309)</f>
        <v/>
      </c>
    </row>
    <row r="310" customFormat="false" ht="12.75" hidden="false" customHeight="false" outlineLevel="0" collapsed="false">
      <c r="C310" s="35" t="str">
        <f aca="false">IF(C309&gt;$D$9,"",C309+1)</f>
        <v/>
      </c>
      <c r="D310" s="36" t="str">
        <f aca="false">IF(C310="","",DATE(YEAR(D309),MONTH(D309)+1,DAY(D309)))</f>
        <v/>
      </c>
      <c r="E310" s="37" t="str">
        <f aca="false">IF(C310="","",IF(C310=$D$9+1,H309+F310,$D$14))</f>
        <v/>
      </c>
      <c r="F310" s="37" t="str">
        <f aca="false">IF(C310="","",ROUND($D$7/12*H309,2))</f>
        <v/>
      </c>
      <c r="G310" s="37" t="str">
        <f aca="false">IF(C310="","",E310-F310)</f>
        <v/>
      </c>
      <c r="H310" s="37" t="str">
        <f aca="false">IF(C310="","",H309-G310)</f>
        <v/>
      </c>
    </row>
    <row r="311" customFormat="false" ht="12.75" hidden="false" customHeight="false" outlineLevel="0" collapsed="false">
      <c r="C311" s="35" t="str">
        <f aca="false">IF(C310&gt;$D$9,"",C310+1)</f>
        <v/>
      </c>
      <c r="D311" s="36" t="str">
        <f aca="false">IF(C311="","",DATE(YEAR(D310),MONTH(D310)+1,DAY(D310)))</f>
        <v/>
      </c>
      <c r="E311" s="37" t="str">
        <f aca="false">IF(C311="","",IF(C311=$D$9+1,H310+F311,$D$14))</f>
        <v/>
      </c>
      <c r="F311" s="37" t="str">
        <f aca="false">IF(C311="","",ROUND($D$7/12*H310,2))</f>
        <v/>
      </c>
      <c r="G311" s="37" t="str">
        <f aca="false">IF(C311="","",E311-F311)</f>
        <v/>
      </c>
      <c r="H311" s="37" t="str">
        <f aca="false">IF(C311="","",H310-G311)</f>
        <v/>
      </c>
    </row>
    <row r="312" customFormat="false" ht="12.75" hidden="false" customHeight="false" outlineLevel="0" collapsed="false">
      <c r="C312" s="35" t="str">
        <f aca="false">IF(C311&gt;$D$9,"",C311+1)</f>
        <v/>
      </c>
      <c r="D312" s="36" t="str">
        <f aca="false">IF(C312="","",DATE(YEAR(D311),MONTH(D311)+1,DAY(D311)))</f>
        <v/>
      </c>
      <c r="E312" s="37" t="str">
        <f aca="false">IF(C312="","",IF(C312=$D$9+1,H311+F312,$D$14))</f>
        <v/>
      </c>
      <c r="F312" s="37" t="str">
        <f aca="false">IF(C312="","",ROUND($D$7/12*H311,2))</f>
        <v/>
      </c>
      <c r="G312" s="37" t="str">
        <f aca="false">IF(C312="","",E312-F312)</f>
        <v/>
      </c>
      <c r="H312" s="37" t="str">
        <f aca="false">IF(C312="","",H311-G312)</f>
        <v/>
      </c>
    </row>
    <row r="313" customFormat="false" ht="12.75" hidden="false" customHeight="false" outlineLevel="0" collapsed="false">
      <c r="C313" s="35" t="str">
        <f aca="false">IF(C312&gt;$D$9,"",C312+1)</f>
        <v/>
      </c>
      <c r="D313" s="36" t="str">
        <f aca="false">IF(C313="","",DATE(YEAR(D312),MONTH(D312)+1,DAY(D312)))</f>
        <v/>
      </c>
      <c r="E313" s="37" t="str">
        <f aca="false">IF(C313="","",IF(C313=$D$9+1,H312+F313,$D$14))</f>
        <v/>
      </c>
      <c r="F313" s="37" t="str">
        <f aca="false">IF(C313="","",ROUND($D$7/12*H312,2))</f>
        <v/>
      </c>
      <c r="G313" s="37" t="str">
        <f aca="false">IF(C313="","",E313-F313)</f>
        <v/>
      </c>
      <c r="H313" s="37" t="str">
        <f aca="false">IF(C313="","",H312-G313)</f>
        <v/>
      </c>
    </row>
    <row r="314" customFormat="false" ht="12.75" hidden="false" customHeight="false" outlineLevel="0" collapsed="false">
      <c r="C314" s="35" t="str">
        <f aca="false">IF(C313&gt;$D$9,"",C313+1)</f>
        <v/>
      </c>
      <c r="D314" s="36" t="str">
        <f aca="false">IF(C314="","",DATE(YEAR(D313),MONTH(D313)+1,DAY(D313)))</f>
        <v/>
      </c>
      <c r="E314" s="37" t="str">
        <f aca="false">IF(C314="","",IF(C314=$D$9+1,H313+F314,$D$14))</f>
        <v/>
      </c>
      <c r="F314" s="37" t="str">
        <f aca="false">IF(C314="","",ROUND($D$7/12*H313,2))</f>
        <v/>
      </c>
      <c r="G314" s="37" t="str">
        <f aca="false">IF(C314="","",E314-F314)</f>
        <v/>
      </c>
      <c r="H314" s="37" t="str">
        <f aca="false">IF(C314="","",H313-G314)</f>
        <v/>
      </c>
    </row>
    <row r="315" customFormat="false" ht="12.75" hidden="false" customHeight="false" outlineLevel="0" collapsed="false">
      <c r="C315" s="35" t="str">
        <f aca="false">IF(C314&gt;$D$9,"",C314+1)</f>
        <v/>
      </c>
      <c r="D315" s="36" t="str">
        <f aca="false">IF(C315="","",DATE(YEAR(D314),MONTH(D314)+1,DAY(D314)))</f>
        <v/>
      </c>
      <c r="E315" s="37" t="str">
        <f aca="false">IF(C315="","",IF(C315=$D$9+1,H314+F315,$D$14))</f>
        <v/>
      </c>
      <c r="F315" s="37" t="str">
        <f aca="false">IF(C315="","",ROUND($D$7/12*H314,2))</f>
        <v/>
      </c>
      <c r="G315" s="37" t="str">
        <f aca="false">IF(C315="","",E315-F315)</f>
        <v/>
      </c>
      <c r="H315" s="37" t="str">
        <f aca="false">IF(C315="","",H314-G315)</f>
        <v/>
      </c>
    </row>
    <row r="316" customFormat="false" ht="12.75" hidden="false" customHeight="false" outlineLevel="0" collapsed="false">
      <c r="C316" s="35" t="str">
        <f aca="false">IF(C315&gt;$D$9,"",C315+1)</f>
        <v/>
      </c>
      <c r="D316" s="36" t="str">
        <f aca="false">IF(C316="","",DATE(YEAR(D315),MONTH(D315)+1,DAY(D315)))</f>
        <v/>
      </c>
      <c r="E316" s="37" t="str">
        <f aca="false">IF(C316="","",IF(C316=$D$9+1,H315+F316,$D$14))</f>
        <v/>
      </c>
      <c r="F316" s="37" t="str">
        <f aca="false">IF(C316="","",ROUND($D$7/12*H315,2))</f>
        <v/>
      </c>
      <c r="G316" s="37" t="str">
        <f aca="false">IF(C316="","",E316-F316)</f>
        <v/>
      </c>
      <c r="H316" s="37" t="str">
        <f aca="false">IF(C316="","",H315-G316)</f>
        <v/>
      </c>
    </row>
    <row r="317" customFormat="false" ht="12.75" hidden="false" customHeight="false" outlineLevel="0" collapsed="false">
      <c r="C317" s="35" t="str">
        <f aca="false">IF(C316&gt;$D$9,"",C316+1)</f>
        <v/>
      </c>
      <c r="D317" s="36" t="str">
        <f aca="false">IF(C317="","",DATE(YEAR(D316),MONTH(D316)+1,DAY(D316)))</f>
        <v/>
      </c>
      <c r="E317" s="37" t="str">
        <f aca="false">IF(C317="","",IF(C317=$D$9+1,H316+F317,$D$14))</f>
        <v/>
      </c>
      <c r="F317" s="37" t="str">
        <f aca="false">IF(C317="","",ROUND($D$7/12*H316,2))</f>
        <v/>
      </c>
      <c r="G317" s="37" t="str">
        <f aca="false">IF(C317="","",E317-F317)</f>
        <v/>
      </c>
      <c r="H317" s="37" t="str">
        <f aca="false">IF(C317="","",H316-G317)</f>
        <v/>
      </c>
    </row>
    <row r="318" customFormat="false" ht="12.75" hidden="false" customHeight="false" outlineLevel="0" collapsed="false">
      <c r="C318" s="35" t="str">
        <f aca="false">IF(C317&gt;$D$9,"",C317+1)</f>
        <v/>
      </c>
      <c r="D318" s="36" t="str">
        <f aca="false">IF(C318="","",DATE(YEAR(D317),MONTH(D317)+1,DAY(D317)))</f>
        <v/>
      </c>
      <c r="E318" s="37" t="str">
        <f aca="false">IF(C318="","",IF(C318=$D$9+1,H317+F318,$D$14))</f>
        <v/>
      </c>
      <c r="F318" s="37" t="str">
        <f aca="false">IF(C318="","",ROUND($D$7/12*H317,2))</f>
        <v/>
      </c>
      <c r="G318" s="37" t="str">
        <f aca="false">IF(C318="","",E318-F318)</f>
        <v/>
      </c>
      <c r="H318" s="37" t="str">
        <f aca="false">IF(C318="","",H317-G318)</f>
        <v/>
      </c>
    </row>
    <row r="319" customFormat="false" ht="12.75" hidden="false" customHeight="false" outlineLevel="0" collapsed="false">
      <c r="C319" s="35" t="str">
        <f aca="false">IF(C318&gt;$D$9,"",C318+1)</f>
        <v/>
      </c>
      <c r="D319" s="36" t="str">
        <f aca="false">IF(C319="","",DATE(YEAR(D318),MONTH(D318)+1,DAY(D318)))</f>
        <v/>
      </c>
      <c r="E319" s="37" t="str">
        <f aca="false">IF(C319="","",IF(C319=$D$9+1,H318+F319,$D$14))</f>
        <v/>
      </c>
      <c r="F319" s="37" t="str">
        <f aca="false">IF(C319="","",ROUND($D$7/12*H318,2))</f>
        <v/>
      </c>
      <c r="G319" s="37" t="str">
        <f aca="false">IF(C319="","",E319-F319)</f>
        <v/>
      </c>
      <c r="H319" s="37" t="str">
        <f aca="false">IF(C319="","",H318-G319)</f>
        <v/>
      </c>
    </row>
    <row r="320" customFormat="false" ht="12.75" hidden="false" customHeight="false" outlineLevel="0" collapsed="false">
      <c r="C320" s="35" t="str">
        <f aca="false">IF(C319&gt;$D$9,"",C319+1)</f>
        <v/>
      </c>
      <c r="D320" s="36" t="str">
        <f aca="false">IF(C320="","",DATE(YEAR(D319),MONTH(D319)+1,DAY(D319)))</f>
        <v/>
      </c>
      <c r="E320" s="37" t="str">
        <f aca="false">IF(C320="","",IF(C320=$D$9+1,H319+F320,$D$14))</f>
        <v/>
      </c>
      <c r="F320" s="37" t="str">
        <f aca="false">IF(C320="","",ROUND($D$7/12*H319,2))</f>
        <v/>
      </c>
      <c r="G320" s="37" t="str">
        <f aca="false">IF(C320="","",E320-F320)</f>
        <v/>
      </c>
      <c r="H320" s="37" t="str">
        <f aca="false">IF(C320="","",H319-G320)</f>
        <v/>
      </c>
    </row>
    <row r="321" customFormat="false" ht="12.75" hidden="false" customHeight="false" outlineLevel="0" collapsed="false">
      <c r="C321" s="35" t="str">
        <f aca="false">IF(C320&gt;$D$9,"",C320+1)</f>
        <v/>
      </c>
      <c r="D321" s="36" t="str">
        <f aca="false">IF(C321="","",DATE(YEAR(D320),MONTH(D320)+1,DAY(D320)))</f>
        <v/>
      </c>
      <c r="E321" s="37" t="str">
        <f aca="false">IF(C321="","",IF(C321=$D$9+1,H320+F321,$D$14))</f>
        <v/>
      </c>
      <c r="F321" s="37" t="str">
        <f aca="false">IF(C321="","",ROUND($D$7/12*H320,2))</f>
        <v/>
      </c>
      <c r="G321" s="37" t="str">
        <f aca="false">IF(C321="","",E321-F321)</f>
        <v/>
      </c>
      <c r="H321" s="37" t="str">
        <f aca="false">IF(C321="","",H320-G321)</f>
        <v/>
      </c>
    </row>
    <row r="322" customFormat="false" ht="12.75" hidden="false" customHeight="false" outlineLevel="0" collapsed="false">
      <c r="C322" s="35" t="str">
        <f aca="false">IF(C321&gt;$D$9,"",C321+1)</f>
        <v/>
      </c>
      <c r="D322" s="36" t="str">
        <f aca="false">IF(C322="","",DATE(YEAR(D321),MONTH(D321)+1,DAY(D321)))</f>
        <v/>
      </c>
      <c r="E322" s="37" t="str">
        <f aca="false">IF(C322="","",IF(C322=$D$9+1,H321+F322,$D$14))</f>
        <v/>
      </c>
      <c r="F322" s="37" t="str">
        <f aca="false">IF(C322="","",ROUND($D$7/12*H321,2))</f>
        <v/>
      </c>
      <c r="G322" s="37" t="str">
        <f aca="false">IF(C322="","",E322-F322)</f>
        <v/>
      </c>
      <c r="H322" s="37" t="str">
        <f aca="false">IF(C322="","",H321-G322)</f>
        <v/>
      </c>
    </row>
    <row r="323" customFormat="false" ht="12.75" hidden="false" customHeight="false" outlineLevel="0" collapsed="false">
      <c r="C323" s="35" t="str">
        <f aca="false">IF(C322&gt;$D$9,"",C322+1)</f>
        <v/>
      </c>
      <c r="D323" s="36" t="str">
        <f aca="false">IF(C323="","",DATE(YEAR(D322),MONTH(D322)+1,DAY(D322)))</f>
        <v/>
      </c>
      <c r="E323" s="37" t="str">
        <f aca="false">IF(C323="","",IF(C323=$D$9+1,H322+F323,$D$14))</f>
        <v/>
      </c>
      <c r="F323" s="37" t="str">
        <f aca="false">IF(C323="","",ROUND($D$7/12*H322,2))</f>
        <v/>
      </c>
      <c r="G323" s="37" t="str">
        <f aca="false">IF(C323="","",E323-F323)</f>
        <v/>
      </c>
      <c r="H323" s="37" t="str">
        <f aca="false">IF(C323="","",H322-G323)</f>
        <v/>
      </c>
    </row>
    <row r="324" customFormat="false" ht="12.75" hidden="false" customHeight="false" outlineLevel="0" collapsed="false">
      <c r="C324" s="35" t="str">
        <f aca="false">IF(C323&gt;$D$9,"",C323+1)</f>
        <v/>
      </c>
      <c r="D324" s="36" t="str">
        <f aca="false">IF(C324="","",DATE(YEAR(D323),MONTH(D323)+1,DAY(D323)))</f>
        <v/>
      </c>
      <c r="E324" s="37" t="str">
        <f aca="false">IF(C324="","",IF(C324=$D$9+1,H323+F324,$D$14))</f>
        <v/>
      </c>
      <c r="F324" s="37" t="str">
        <f aca="false">IF(C324="","",ROUND($D$7/12*H323,2))</f>
        <v/>
      </c>
      <c r="G324" s="37" t="str">
        <f aca="false">IF(C324="","",E324-F324)</f>
        <v/>
      </c>
      <c r="H324" s="37" t="str">
        <f aca="false">IF(C324="","",H323-G324)</f>
        <v/>
      </c>
    </row>
    <row r="325" customFormat="false" ht="12.75" hidden="false" customHeight="false" outlineLevel="0" collapsed="false">
      <c r="C325" s="35" t="str">
        <f aca="false">IF(C324&gt;$D$9,"",C324+1)</f>
        <v/>
      </c>
      <c r="D325" s="36" t="str">
        <f aca="false">IF(C325="","",DATE(YEAR(D324),MONTH(D324)+1,DAY(D324)))</f>
        <v/>
      </c>
      <c r="E325" s="37" t="str">
        <f aca="false">IF(C325="","",IF(C325=$D$9+1,H324+F325,$D$14))</f>
        <v/>
      </c>
      <c r="F325" s="37" t="str">
        <f aca="false">IF(C325="","",ROUND($D$7/12*H324,2))</f>
        <v/>
      </c>
      <c r="G325" s="37" t="str">
        <f aca="false">IF(C325="","",E325-F325)</f>
        <v/>
      </c>
      <c r="H325" s="37" t="str">
        <f aca="false">IF(C325="","",H324-G325)</f>
        <v/>
      </c>
    </row>
    <row r="326" customFormat="false" ht="12.75" hidden="false" customHeight="false" outlineLevel="0" collapsed="false">
      <c r="C326" s="35" t="str">
        <f aca="false">IF(C325&gt;$D$9,"",C325+1)</f>
        <v/>
      </c>
      <c r="D326" s="36" t="str">
        <f aca="false">IF(C326="","",DATE(YEAR(D325),MONTH(D325)+1,DAY(D325)))</f>
        <v/>
      </c>
      <c r="E326" s="37" t="str">
        <f aca="false">IF(C326="","",IF(C326=$D$9+1,H325+F326,$D$14))</f>
        <v/>
      </c>
      <c r="F326" s="37" t="str">
        <f aca="false">IF(C326="","",ROUND($D$7/12*H325,2))</f>
        <v/>
      </c>
      <c r="G326" s="37" t="str">
        <f aca="false">IF(C326="","",E326-F326)</f>
        <v/>
      </c>
      <c r="H326" s="37" t="str">
        <f aca="false">IF(C326="","",H325-G326)</f>
        <v/>
      </c>
    </row>
    <row r="327" customFormat="false" ht="12.75" hidden="false" customHeight="false" outlineLevel="0" collapsed="false">
      <c r="C327" s="35" t="str">
        <f aca="false">IF(C326&gt;$D$9,"",C326+1)</f>
        <v/>
      </c>
      <c r="D327" s="36" t="str">
        <f aca="false">IF(C327="","",DATE(YEAR(D326),MONTH(D326)+1,DAY(D326)))</f>
        <v/>
      </c>
      <c r="E327" s="37" t="str">
        <f aca="false">IF(C327="","",IF(C327=$D$9+1,H326+F327,$D$14))</f>
        <v/>
      </c>
      <c r="F327" s="37" t="str">
        <f aca="false">IF(C327="","",ROUND($D$7/12*H326,2))</f>
        <v/>
      </c>
      <c r="G327" s="37" t="str">
        <f aca="false">IF(C327="","",E327-F327)</f>
        <v/>
      </c>
      <c r="H327" s="37" t="str">
        <f aca="false">IF(C327="","",H326-G327)</f>
        <v/>
      </c>
    </row>
    <row r="328" customFormat="false" ht="12.75" hidden="false" customHeight="false" outlineLevel="0" collapsed="false">
      <c r="C328" s="35" t="str">
        <f aca="false">IF(C327&gt;$D$9,"",C327+1)</f>
        <v/>
      </c>
      <c r="D328" s="36" t="str">
        <f aca="false">IF(C328="","",DATE(YEAR(D327),MONTH(D327)+1,DAY(D327)))</f>
        <v/>
      </c>
      <c r="E328" s="37" t="str">
        <f aca="false">IF(C328="","",IF(C328=$D$9+1,H327+F328,$D$14))</f>
        <v/>
      </c>
      <c r="F328" s="37" t="str">
        <f aca="false">IF(C328="","",ROUND($D$7/12*H327,2))</f>
        <v/>
      </c>
      <c r="G328" s="37" t="str">
        <f aca="false">IF(C328="","",E328-F328)</f>
        <v/>
      </c>
      <c r="H328" s="37" t="str">
        <f aca="false">IF(C328="","",H327-G328)</f>
        <v/>
      </c>
    </row>
    <row r="329" customFormat="false" ht="12.75" hidden="false" customHeight="false" outlineLevel="0" collapsed="false">
      <c r="C329" s="35" t="str">
        <f aca="false">IF(C328&gt;$D$9,"",C328+1)</f>
        <v/>
      </c>
      <c r="D329" s="36" t="str">
        <f aca="false">IF(C329="","",DATE(YEAR(D328),MONTH(D328)+1,DAY(D328)))</f>
        <v/>
      </c>
      <c r="E329" s="37" t="str">
        <f aca="false">IF(C329="","",IF(C329=$D$9+1,H328+F329,$D$14))</f>
        <v/>
      </c>
      <c r="F329" s="37" t="str">
        <f aca="false">IF(C329="","",ROUND($D$7/12*H328,2))</f>
        <v/>
      </c>
      <c r="G329" s="37" t="str">
        <f aca="false">IF(C329="","",E329-F329)</f>
        <v/>
      </c>
      <c r="H329" s="37" t="str">
        <f aca="false">IF(C329="","",H328-G329)</f>
        <v/>
      </c>
    </row>
    <row r="330" customFormat="false" ht="12.75" hidden="false" customHeight="false" outlineLevel="0" collapsed="false">
      <c r="C330" s="35" t="str">
        <f aca="false">IF(C329&gt;$D$9,"",C329+1)</f>
        <v/>
      </c>
      <c r="D330" s="36" t="str">
        <f aca="false">IF(C330="","",DATE(YEAR(D329),MONTH(D329)+1,DAY(D329)))</f>
        <v/>
      </c>
      <c r="E330" s="37" t="str">
        <f aca="false">IF(C330="","",IF(C330=$D$9+1,H329+F330,$D$14))</f>
        <v/>
      </c>
      <c r="F330" s="37" t="str">
        <f aca="false">IF(C330="","",ROUND($D$7/12*H329,2))</f>
        <v/>
      </c>
      <c r="G330" s="37" t="str">
        <f aca="false">IF(C330="","",E330-F330)</f>
        <v/>
      </c>
      <c r="H330" s="37" t="str">
        <f aca="false">IF(C330="","",H329-G330)</f>
        <v/>
      </c>
    </row>
    <row r="331" customFormat="false" ht="12.75" hidden="false" customHeight="false" outlineLevel="0" collapsed="false">
      <c r="C331" s="35" t="str">
        <f aca="false">IF(C330&gt;$D$9,"",C330+1)</f>
        <v/>
      </c>
      <c r="D331" s="36" t="str">
        <f aca="false">IF(C331="","",DATE(YEAR(D330),MONTH(D330)+1,DAY(D330)))</f>
        <v/>
      </c>
      <c r="E331" s="37" t="str">
        <f aca="false">IF(C331="","",IF(C331=$D$9+1,H330+F331,$D$14))</f>
        <v/>
      </c>
      <c r="F331" s="37" t="str">
        <f aca="false">IF(C331="","",ROUND($D$7/12*H330,2))</f>
        <v/>
      </c>
      <c r="G331" s="37" t="str">
        <f aca="false">IF(C331="","",E331-F331)</f>
        <v/>
      </c>
      <c r="H331" s="37" t="str">
        <f aca="false">IF(C331="","",H330-G331)</f>
        <v/>
      </c>
    </row>
    <row r="332" customFormat="false" ht="12.75" hidden="false" customHeight="false" outlineLevel="0" collapsed="false">
      <c r="C332" s="35" t="str">
        <f aca="false">IF(C331&gt;$D$9,"",C331+1)</f>
        <v/>
      </c>
      <c r="D332" s="36" t="str">
        <f aca="false">IF(C332="","",DATE(YEAR(D331),MONTH(D331)+1,DAY(D331)))</f>
        <v/>
      </c>
      <c r="E332" s="37" t="str">
        <f aca="false">IF(C332="","",IF(C332=$D$9+1,H331+F332,$D$14))</f>
        <v/>
      </c>
      <c r="F332" s="37" t="str">
        <f aca="false">IF(C332="","",ROUND($D$7/12*H331,2))</f>
        <v/>
      </c>
      <c r="G332" s="37" t="str">
        <f aca="false">IF(C332="","",E332-F332)</f>
        <v/>
      </c>
      <c r="H332" s="37" t="str">
        <f aca="false">IF(C332="","",H331-G332)</f>
        <v/>
      </c>
    </row>
    <row r="333" customFormat="false" ht="12.75" hidden="false" customHeight="false" outlineLevel="0" collapsed="false">
      <c r="C333" s="35" t="str">
        <f aca="false">IF(C332&gt;$D$9,"",C332+1)</f>
        <v/>
      </c>
      <c r="D333" s="36" t="str">
        <f aca="false">IF(C333="","",DATE(YEAR(D332),MONTH(D332)+1,DAY(D332)))</f>
        <v/>
      </c>
      <c r="E333" s="37" t="str">
        <f aca="false">IF(C333="","",IF(C333=$D$9+1,H332+F333,$D$14))</f>
        <v/>
      </c>
      <c r="F333" s="37" t="str">
        <f aca="false">IF(C333="","",ROUND($D$7/12*H332,2))</f>
        <v/>
      </c>
      <c r="G333" s="37" t="str">
        <f aca="false">IF(C333="","",E333-F333)</f>
        <v/>
      </c>
      <c r="H333" s="37" t="str">
        <f aca="false">IF(C333="","",H332-G333)</f>
        <v/>
      </c>
    </row>
    <row r="334" customFormat="false" ht="12.75" hidden="false" customHeight="false" outlineLevel="0" collapsed="false">
      <c r="C334" s="35" t="str">
        <f aca="false">IF(C333&gt;$D$9,"",C333+1)</f>
        <v/>
      </c>
      <c r="D334" s="36" t="str">
        <f aca="false">IF(C334="","",DATE(YEAR(D333),MONTH(D333)+1,DAY(D333)))</f>
        <v/>
      </c>
      <c r="E334" s="37" t="str">
        <f aca="false">IF(C334="","",IF(C334=$D$9+1,H333+F334,$D$14))</f>
        <v/>
      </c>
      <c r="F334" s="37" t="str">
        <f aca="false">IF(C334="","",ROUND($D$7/12*H333,2))</f>
        <v/>
      </c>
      <c r="G334" s="37" t="str">
        <f aca="false">IF(C334="","",E334-F334)</f>
        <v/>
      </c>
      <c r="H334" s="37" t="str">
        <f aca="false">IF(C334="","",H333-G334)</f>
        <v/>
      </c>
    </row>
    <row r="335" customFormat="false" ht="12.75" hidden="false" customHeight="false" outlineLevel="0" collapsed="false">
      <c r="C335" s="35" t="str">
        <f aca="false">IF(C334&gt;$D$9,"",C334+1)</f>
        <v/>
      </c>
      <c r="D335" s="36" t="str">
        <f aca="false">IF(C335="","",DATE(YEAR(D334),MONTH(D334)+1,DAY(D334)))</f>
        <v/>
      </c>
      <c r="E335" s="37" t="str">
        <f aca="false">IF(C335="","",IF(C335=$D$9+1,H334+F335,$D$14))</f>
        <v/>
      </c>
      <c r="F335" s="37" t="str">
        <f aca="false">IF(C335="","",ROUND($D$7/12*H334,2))</f>
        <v/>
      </c>
      <c r="G335" s="37" t="str">
        <f aca="false">IF(C335="","",E335-F335)</f>
        <v/>
      </c>
      <c r="H335" s="37" t="str">
        <f aca="false">IF(C335="","",H334-G335)</f>
        <v/>
      </c>
    </row>
    <row r="336" customFormat="false" ht="12.75" hidden="false" customHeight="false" outlineLevel="0" collapsed="false">
      <c r="C336" s="35" t="str">
        <f aca="false">IF(C335&gt;$D$9,"",C335+1)</f>
        <v/>
      </c>
      <c r="D336" s="36" t="str">
        <f aca="false">IF(C336="","",DATE(YEAR(D335),MONTH(D335)+1,DAY(D335)))</f>
        <v/>
      </c>
      <c r="E336" s="37" t="str">
        <f aca="false">IF(C336="","",IF(C336=$D$9+1,H335+F336,$D$14))</f>
        <v/>
      </c>
      <c r="F336" s="37" t="str">
        <f aca="false">IF(C336="","",ROUND($D$7/12*H335,2))</f>
        <v/>
      </c>
      <c r="G336" s="37" t="str">
        <f aca="false">IF(C336="","",E336-F336)</f>
        <v/>
      </c>
      <c r="H336" s="37" t="str">
        <f aca="false">IF(C336="","",H335-G336)</f>
        <v/>
      </c>
    </row>
    <row r="337" customFormat="false" ht="12.75" hidden="false" customHeight="false" outlineLevel="0" collapsed="false">
      <c r="C337" s="35" t="str">
        <f aca="false">IF(C336&gt;$D$9,"",C336+1)</f>
        <v/>
      </c>
      <c r="D337" s="36" t="str">
        <f aca="false">IF(C337="","",DATE(YEAR(D336),MONTH(D336)+1,DAY(D336)))</f>
        <v/>
      </c>
      <c r="E337" s="37" t="str">
        <f aca="false">IF(C337="","",IF(C337=$D$9+1,H336+F337,$D$14))</f>
        <v/>
      </c>
      <c r="F337" s="37" t="str">
        <f aca="false">IF(C337="","",ROUND($D$7/12*H336,2))</f>
        <v/>
      </c>
      <c r="G337" s="37" t="str">
        <f aca="false">IF(C337="","",E337-F337)</f>
        <v/>
      </c>
      <c r="H337" s="37" t="str">
        <f aca="false">IF(C337="","",H336-G337)</f>
        <v/>
      </c>
    </row>
    <row r="338" customFormat="false" ht="12.75" hidden="false" customHeight="false" outlineLevel="0" collapsed="false">
      <c r="C338" s="35" t="str">
        <f aca="false">IF(C337&gt;$D$9,"",C337+1)</f>
        <v/>
      </c>
      <c r="D338" s="36" t="str">
        <f aca="false">IF(C338="","",DATE(YEAR(D337),MONTH(D337)+1,DAY(D337)))</f>
        <v/>
      </c>
      <c r="E338" s="37" t="str">
        <f aca="false">IF(C338="","",IF(C338=$D$9+1,H337+F338,$D$14))</f>
        <v/>
      </c>
      <c r="F338" s="37" t="str">
        <f aca="false">IF(C338="","",ROUND($D$7/12*H337,2))</f>
        <v/>
      </c>
      <c r="G338" s="37" t="str">
        <f aca="false">IF(C338="","",E338-F338)</f>
        <v/>
      </c>
      <c r="H338" s="37" t="str">
        <f aca="false">IF(C338="","",H337-G338)</f>
        <v/>
      </c>
    </row>
    <row r="339" customFormat="false" ht="12.75" hidden="false" customHeight="false" outlineLevel="0" collapsed="false">
      <c r="C339" s="35" t="str">
        <f aca="false">IF(C338&gt;$D$9,"",C338+1)</f>
        <v/>
      </c>
      <c r="D339" s="36" t="str">
        <f aca="false">IF(C339="","",DATE(YEAR(D338),MONTH(D338)+1,DAY(D338)))</f>
        <v/>
      </c>
      <c r="E339" s="37" t="str">
        <f aca="false">IF(C339="","",IF(C339=$D$9+1,H338+F339,$D$14))</f>
        <v/>
      </c>
      <c r="F339" s="37" t="str">
        <f aca="false">IF(C339="","",ROUND($D$7/12*H338,2))</f>
        <v/>
      </c>
      <c r="G339" s="37" t="str">
        <f aca="false">IF(C339="","",E339-F339)</f>
        <v/>
      </c>
      <c r="H339" s="37" t="str">
        <f aca="false">IF(C339="","",H338-G339)</f>
        <v/>
      </c>
    </row>
    <row r="340" customFormat="false" ht="12.75" hidden="false" customHeight="false" outlineLevel="0" collapsed="false">
      <c r="C340" s="35" t="str">
        <f aca="false">IF(C339&gt;$D$9,"",C339+1)</f>
        <v/>
      </c>
      <c r="D340" s="36" t="str">
        <f aca="false">IF(C340="","",DATE(YEAR(D339),MONTH(D339)+1,DAY(D339)))</f>
        <v/>
      </c>
      <c r="E340" s="37" t="str">
        <f aca="false">IF(C340="","",IF(C340=$D$9+1,H339+F340,$D$14))</f>
        <v/>
      </c>
      <c r="F340" s="37" t="str">
        <f aca="false">IF(C340="","",ROUND($D$7/12*H339,2))</f>
        <v/>
      </c>
      <c r="G340" s="37" t="str">
        <f aca="false">IF(C340="","",E340-F340)</f>
        <v/>
      </c>
      <c r="H340" s="37" t="str">
        <f aca="false">IF(C340="","",H339-G340)</f>
        <v/>
      </c>
    </row>
    <row r="341" customFormat="false" ht="12.75" hidden="false" customHeight="false" outlineLevel="0" collapsed="false">
      <c r="C341" s="35" t="str">
        <f aca="false">IF(C340&gt;$D$9,"",C340+1)</f>
        <v/>
      </c>
      <c r="D341" s="36" t="str">
        <f aca="false">IF(C341="","",DATE(YEAR(D340),MONTH(D340)+1,DAY(D340)))</f>
        <v/>
      </c>
      <c r="E341" s="37" t="str">
        <f aca="false">IF(C341="","",IF(C341=$D$9+1,H340+F341,$D$14))</f>
        <v/>
      </c>
      <c r="F341" s="37" t="str">
        <f aca="false">IF(C341="","",ROUND($D$7/12*H340,2))</f>
        <v/>
      </c>
      <c r="G341" s="37" t="str">
        <f aca="false">IF(C341="","",E341-F341)</f>
        <v/>
      </c>
      <c r="H341" s="37" t="str">
        <f aca="false">IF(C341="","",H340-G341)</f>
        <v/>
      </c>
    </row>
    <row r="342" customFormat="false" ht="12.75" hidden="false" customHeight="false" outlineLevel="0" collapsed="false">
      <c r="C342" s="35" t="str">
        <f aca="false">IF(C341&gt;$D$9,"",C341+1)</f>
        <v/>
      </c>
      <c r="D342" s="36" t="str">
        <f aca="false">IF(C342="","",DATE(YEAR(D341),MONTH(D341)+1,DAY(D341)))</f>
        <v/>
      </c>
      <c r="E342" s="37" t="str">
        <f aca="false">IF(C342="","",IF(C342=$D$9+1,H341+F342,$D$14))</f>
        <v/>
      </c>
      <c r="F342" s="37" t="str">
        <f aca="false">IF(C342="","",ROUND($D$7/12*H341,2))</f>
        <v/>
      </c>
      <c r="G342" s="37" t="str">
        <f aca="false">IF(C342="","",E342-F342)</f>
        <v/>
      </c>
      <c r="H342" s="37" t="str">
        <f aca="false">IF(C342="","",H341-G342)</f>
        <v/>
      </c>
    </row>
    <row r="343" customFormat="false" ht="12.75" hidden="false" customHeight="false" outlineLevel="0" collapsed="false">
      <c r="C343" s="35" t="str">
        <f aca="false">IF(C342&gt;$D$9,"",C342+1)</f>
        <v/>
      </c>
      <c r="D343" s="36" t="str">
        <f aca="false">IF(C343="","",DATE(YEAR(D342),MONTH(D342)+1,DAY(D342)))</f>
        <v/>
      </c>
      <c r="E343" s="37" t="str">
        <f aca="false">IF(C343="","",IF(C343=$D$9+1,H342+F343,$D$14))</f>
        <v/>
      </c>
      <c r="F343" s="37" t="str">
        <f aca="false">IF(C343="","",ROUND($D$7/12*H342,2))</f>
        <v/>
      </c>
      <c r="G343" s="37" t="str">
        <f aca="false">IF(C343="","",E343-F343)</f>
        <v/>
      </c>
      <c r="H343" s="37" t="str">
        <f aca="false">IF(C343="","",H342-G343)</f>
        <v/>
      </c>
    </row>
    <row r="344" customFormat="false" ht="12.75" hidden="false" customHeight="false" outlineLevel="0" collapsed="false">
      <c r="C344" s="35" t="str">
        <f aca="false">IF(C343&gt;$D$9,"",C343+1)</f>
        <v/>
      </c>
      <c r="D344" s="36" t="str">
        <f aca="false">IF(C344="","",DATE(YEAR(D343),MONTH(D343)+1,DAY(D343)))</f>
        <v/>
      </c>
      <c r="E344" s="37" t="str">
        <f aca="false">IF(C344="","",IF(C344=$D$9+1,H343+F344,$D$14))</f>
        <v/>
      </c>
      <c r="F344" s="37" t="str">
        <f aca="false">IF(C344="","",ROUND($D$7/12*H343,2))</f>
        <v/>
      </c>
      <c r="G344" s="37" t="str">
        <f aca="false">IF(C344="","",E344-F344)</f>
        <v/>
      </c>
      <c r="H344" s="37" t="str">
        <f aca="false">IF(C344="","",H343-G344)</f>
        <v/>
      </c>
    </row>
    <row r="345" customFormat="false" ht="12.75" hidden="false" customHeight="false" outlineLevel="0" collapsed="false">
      <c r="C345" s="35" t="str">
        <f aca="false">IF(C344&gt;$D$9,"",C344+1)</f>
        <v/>
      </c>
      <c r="D345" s="36" t="str">
        <f aca="false">IF(C345="","",DATE(YEAR(D344),MONTH(D344)+1,DAY(D344)))</f>
        <v/>
      </c>
      <c r="E345" s="37" t="str">
        <f aca="false">IF(C345="","",IF(C345=$D$9+1,H344+F345,$D$14))</f>
        <v/>
      </c>
      <c r="F345" s="37" t="str">
        <f aca="false">IF(C345="","",ROUND($D$7/12*H344,2))</f>
        <v/>
      </c>
      <c r="G345" s="37" t="str">
        <f aca="false">IF(C345="","",E345-F345)</f>
        <v/>
      </c>
      <c r="H345" s="37" t="str">
        <f aca="false">IF(C345="","",H344-G345)</f>
        <v/>
      </c>
    </row>
    <row r="346" customFormat="false" ht="12.75" hidden="false" customHeight="false" outlineLevel="0" collapsed="false">
      <c r="C346" s="35" t="str">
        <f aca="false">IF(C345&gt;$D$9,"",C345+1)</f>
        <v/>
      </c>
      <c r="D346" s="36" t="str">
        <f aca="false">IF(C346="","",DATE(YEAR(D345),MONTH(D345)+1,DAY(D345)))</f>
        <v/>
      </c>
      <c r="E346" s="37" t="str">
        <f aca="false">IF(C346="","",IF(C346=$D$9+1,H345+F346,$D$14))</f>
        <v/>
      </c>
      <c r="F346" s="37" t="str">
        <f aca="false">IF(C346="","",ROUND($D$7/12*H345,2))</f>
        <v/>
      </c>
      <c r="G346" s="37" t="str">
        <f aca="false">IF(C346="","",E346-F346)</f>
        <v/>
      </c>
      <c r="H346" s="37" t="str">
        <f aca="false">IF(C346="","",H345-G346)</f>
        <v/>
      </c>
    </row>
    <row r="347" customFormat="false" ht="12.75" hidden="false" customHeight="false" outlineLevel="0" collapsed="false">
      <c r="C347" s="35" t="str">
        <f aca="false">IF(C346&gt;$D$9,"",C346+1)</f>
        <v/>
      </c>
      <c r="D347" s="36" t="str">
        <f aca="false">IF(C347="","",DATE(YEAR(D346),MONTH(D346)+1,DAY(D346)))</f>
        <v/>
      </c>
      <c r="E347" s="37" t="str">
        <f aca="false">IF(C347="","",IF(C347=$D$9+1,H346+F347,$D$14))</f>
        <v/>
      </c>
      <c r="F347" s="37" t="str">
        <f aca="false">IF(C347="","",ROUND($D$7/12*H346,2))</f>
        <v/>
      </c>
      <c r="G347" s="37" t="str">
        <f aca="false">IF(C347="","",E347-F347)</f>
        <v/>
      </c>
      <c r="H347" s="37" t="str">
        <f aca="false">IF(C347="","",H346-G347)</f>
        <v/>
      </c>
    </row>
    <row r="348" customFormat="false" ht="12.75" hidden="false" customHeight="false" outlineLevel="0" collapsed="false">
      <c r="C348" s="35" t="str">
        <f aca="false">IF(C347&gt;$D$9,"",C347+1)</f>
        <v/>
      </c>
      <c r="D348" s="36" t="str">
        <f aca="false">IF(C348="","",DATE(YEAR(D347),MONTH(D347)+1,DAY(D347)))</f>
        <v/>
      </c>
      <c r="E348" s="37" t="str">
        <f aca="false">IF(C348="","",IF(C348=$D$9+1,H347+F348,$D$14))</f>
        <v/>
      </c>
      <c r="F348" s="37" t="str">
        <f aca="false">IF(C348="","",ROUND($D$7/12*H347,2))</f>
        <v/>
      </c>
      <c r="G348" s="37" t="str">
        <f aca="false">IF(C348="","",E348-F348)</f>
        <v/>
      </c>
      <c r="H348" s="37" t="str">
        <f aca="false">IF(C348="","",H347-G348)</f>
        <v/>
      </c>
    </row>
    <row r="349" customFormat="false" ht="12.75" hidden="false" customHeight="false" outlineLevel="0" collapsed="false">
      <c r="C349" s="35" t="str">
        <f aca="false">IF(C348&gt;$D$9,"",C348+1)</f>
        <v/>
      </c>
      <c r="D349" s="36" t="str">
        <f aca="false">IF(C349="","",DATE(YEAR(D348),MONTH(D348)+1,DAY(D348)))</f>
        <v/>
      </c>
      <c r="E349" s="37" t="str">
        <f aca="false">IF(C349="","",IF(C349=$D$9+1,H348+F349,$D$14))</f>
        <v/>
      </c>
      <c r="F349" s="37" t="str">
        <f aca="false">IF(C349="","",ROUND($D$7/12*H348,2))</f>
        <v/>
      </c>
      <c r="G349" s="37" t="str">
        <f aca="false">IF(C349="","",E349-F349)</f>
        <v/>
      </c>
      <c r="H349" s="37" t="str">
        <f aca="false">IF(C349="","",H348-G349)</f>
        <v/>
      </c>
    </row>
    <row r="350" customFormat="false" ht="12.75" hidden="false" customHeight="false" outlineLevel="0" collapsed="false">
      <c r="C350" s="35" t="str">
        <f aca="false">IF(C349&gt;$D$9,"",C349+1)</f>
        <v/>
      </c>
      <c r="D350" s="36" t="str">
        <f aca="false">IF(C350="","",DATE(YEAR(D349),MONTH(D349)+1,DAY(D349)))</f>
        <v/>
      </c>
      <c r="E350" s="37" t="str">
        <f aca="false">IF(C350="","",IF(C350=$D$9+1,H349+F350,$D$14))</f>
        <v/>
      </c>
      <c r="F350" s="37" t="str">
        <f aca="false">IF(C350="","",ROUND($D$7/12*H349,2))</f>
        <v/>
      </c>
      <c r="G350" s="37" t="str">
        <f aca="false">IF(C350="","",E350-F350)</f>
        <v/>
      </c>
      <c r="H350" s="37" t="str">
        <f aca="false">IF(C350="","",H349-G350)</f>
        <v/>
      </c>
    </row>
    <row r="351" customFormat="false" ht="12.75" hidden="false" customHeight="false" outlineLevel="0" collapsed="false">
      <c r="C351" s="35" t="str">
        <f aca="false">IF(C350&gt;$D$9,"",C350+1)</f>
        <v/>
      </c>
      <c r="D351" s="36" t="str">
        <f aca="false">IF(C351="","",DATE(YEAR(D350),MONTH(D350)+1,DAY(D350)))</f>
        <v/>
      </c>
      <c r="E351" s="37" t="str">
        <f aca="false">IF(C351="","",IF(C351=$D$9+1,H350+F351,$D$14))</f>
        <v/>
      </c>
      <c r="F351" s="37" t="str">
        <f aca="false">IF(C351="","",ROUND($D$7/12*H350,2))</f>
        <v/>
      </c>
      <c r="G351" s="37" t="str">
        <f aca="false">IF(C351="","",E351-F351)</f>
        <v/>
      </c>
      <c r="H351" s="37" t="str">
        <f aca="false">IF(C351="","",H350-G351)</f>
        <v/>
      </c>
    </row>
    <row r="352" customFormat="false" ht="12.75" hidden="false" customHeight="false" outlineLevel="0" collapsed="false">
      <c r="C352" s="35" t="str">
        <f aca="false">IF(C351&gt;$D$9,"",C351+1)</f>
        <v/>
      </c>
      <c r="D352" s="36" t="str">
        <f aca="false">IF(C352="","",DATE(YEAR(D351),MONTH(D351)+1,DAY(D351)))</f>
        <v/>
      </c>
      <c r="E352" s="37" t="str">
        <f aca="false">IF(C352="","",IF(C352=$D$9+1,H351+F352,$D$14))</f>
        <v/>
      </c>
      <c r="F352" s="37" t="str">
        <f aca="false">IF(C352="","",ROUND($D$7/12*H351,2))</f>
        <v/>
      </c>
      <c r="G352" s="37" t="str">
        <f aca="false">IF(C352="","",E352-F352)</f>
        <v/>
      </c>
      <c r="H352" s="37" t="str">
        <f aca="false">IF(C352="","",H351-G352)</f>
        <v/>
      </c>
    </row>
    <row r="353" customFormat="false" ht="12.75" hidden="false" customHeight="false" outlineLevel="0" collapsed="false">
      <c r="C353" s="35" t="str">
        <f aca="false">IF(C352&gt;$D$9,"",C352+1)</f>
        <v/>
      </c>
      <c r="D353" s="36" t="str">
        <f aca="false">IF(C353="","",DATE(YEAR(D352),MONTH(D352)+1,DAY(D352)))</f>
        <v/>
      </c>
      <c r="E353" s="37" t="str">
        <f aca="false">IF(C353="","",IF(C353=$D$9+1,H352+F353,$D$14))</f>
        <v/>
      </c>
      <c r="F353" s="37" t="str">
        <f aca="false">IF(C353="","",ROUND($D$7/12*H352,2))</f>
        <v/>
      </c>
      <c r="G353" s="37" t="str">
        <f aca="false">IF(C353="","",E353-F353)</f>
        <v/>
      </c>
      <c r="H353" s="37" t="str">
        <f aca="false">IF(C353="","",H352-G353)</f>
        <v/>
      </c>
    </row>
    <row r="354" customFormat="false" ht="12.75" hidden="false" customHeight="false" outlineLevel="0" collapsed="false">
      <c r="C354" s="35" t="str">
        <f aca="false">IF(C353&gt;$D$9,"",C353+1)</f>
        <v/>
      </c>
      <c r="D354" s="36" t="str">
        <f aca="false">IF(C354="","",DATE(YEAR(D353),MONTH(D353)+1,DAY(D353)))</f>
        <v/>
      </c>
      <c r="E354" s="37" t="str">
        <f aca="false">IF(C354="","",IF(C354=$D$9+1,H353+F354,$D$14))</f>
        <v/>
      </c>
      <c r="F354" s="37" t="str">
        <f aca="false">IF(C354="","",ROUND($D$7/12*H353,2))</f>
        <v/>
      </c>
      <c r="G354" s="37" t="str">
        <f aca="false">IF(C354="","",E354-F354)</f>
        <v/>
      </c>
      <c r="H354" s="37" t="str">
        <f aca="false">IF(C354="","",H353-G354)</f>
        <v/>
      </c>
    </row>
    <row r="355" customFormat="false" ht="12.75" hidden="false" customHeight="false" outlineLevel="0" collapsed="false">
      <c r="C355" s="35" t="str">
        <f aca="false">IF(C354&gt;$D$9,"",C354+1)</f>
        <v/>
      </c>
      <c r="D355" s="36" t="str">
        <f aca="false">IF(C355="","",DATE(YEAR(D354),MONTH(D354)+1,DAY(D354)))</f>
        <v/>
      </c>
      <c r="E355" s="37" t="str">
        <f aca="false">IF(C355="","",IF(C355=$D$9+1,H354+F355,$D$14))</f>
        <v/>
      </c>
      <c r="F355" s="37" t="str">
        <f aca="false">IF(C355="","",ROUND($D$7/12*H354,2))</f>
        <v/>
      </c>
      <c r="G355" s="37" t="str">
        <f aca="false">IF(C355="","",E355-F355)</f>
        <v/>
      </c>
      <c r="H355" s="37" t="str">
        <f aca="false">IF(C355="","",H354-G355)</f>
        <v/>
      </c>
    </row>
    <row r="356" customFormat="false" ht="12.75" hidden="false" customHeight="false" outlineLevel="0" collapsed="false">
      <c r="C356" s="35" t="str">
        <f aca="false">IF(C355&gt;$D$9,"",C355+1)</f>
        <v/>
      </c>
      <c r="D356" s="36" t="str">
        <f aca="false">IF(C356="","",DATE(YEAR(D355),MONTH(D355)+1,DAY(D355)))</f>
        <v/>
      </c>
      <c r="E356" s="37" t="str">
        <f aca="false">IF(C356="","",IF(C356=$D$9+1,H355+F356,$D$14))</f>
        <v/>
      </c>
      <c r="F356" s="37" t="str">
        <f aca="false">IF(C356="","",ROUND($D$7/12*H355,2))</f>
        <v/>
      </c>
      <c r="G356" s="37" t="str">
        <f aca="false">IF(C356="","",E356-F356)</f>
        <v/>
      </c>
      <c r="H356" s="37" t="str">
        <f aca="false">IF(C356="","",H355-G356)</f>
        <v/>
      </c>
    </row>
    <row r="357" customFormat="false" ht="12.75" hidden="false" customHeight="false" outlineLevel="0" collapsed="false">
      <c r="C357" s="35" t="str">
        <f aca="false">IF(C356&gt;$D$9,"",C356+1)</f>
        <v/>
      </c>
      <c r="D357" s="36" t="str">
        <f aca="false">IF(C357="","",DATE(YEAR(D356),MONTH(D356)+1,DAY(D356)))</f>
        <v/>
      </c>
      <c r="E357" s="37" t="str">
        <f aca="false">IF(C357="","",IF(C357=$D$9+1,H356+F357,$D$14))</f>
        <v/>
      </c>
      <c r="F357" s="37" t="str">
        <f aca="false">IF(C357="","",ROUND($D$7/12*H356,2))</f>
        <v/>
      </c>
      <c r="G357" s="37" t="str">
        <f aca="false">IF(C357="","",E357-F357)</f>
        <v/>
      </c>
      <c r="H357" s="37" t="str">
        <f aca="false">IF(C357="","",H356-G357)</f>
        <v/>
      </c>
    </row>
    <row r="358" customFormat="false" ht="12.75" hidden="false" customHeight="false" outlineLevel="0" collapsed="false">
      <c r="C358" s="35" t="str">
        <f aca="false">IF(C357&gt;$D$9,"",C357+1)</f>
        <v/>
      </c>
      <c r="D358" s="36" t="str">
        <f aca="false">IF(C358="","",DATE(YEAR(D357),MONTH(D357)+1,DAY(D357)))</f>
        <v/>
      </c>
      <c r="E358" s="37" t="str">
        <f aca="false">IF(C358="","",IF(C358=$D$9+1,H357+F358,$D$14))</f>
        <v/>
      </c>
      <c r="F358" s="37" t="str">
        <f aca="false">IF(C358="","",ROUND($D$7/12*H357,2))</f>
        <v/>
      </c>
      <c r="G358" s="37" t="str">
        <f aca="false">IF(C358="","",E358-F358)</f>
        <v/>
      </c>
      <c r="H358" s="37" t="str">
        <f aca="false">IF(C358="","",H357-G358)</f>
        <v/>
      </c>
    </row>
    <row r="359" customFormat="false" ht="12.75" hidden="false" customHeight="false" outlineLevel="0" collapsed="false">
      <c r="C359" s="35" t="str">
        <f aca="false">IF(C358&gt;$D$9,"",C358+1)</f>
        <v/>
      </c>
      <c r="D359" s="36" t="str">
        <f aca="false">IF(C359="","",DATE(YEAR(D358),MONTH(D358)+1,DAY(D358)))</f>
        <v/>
      </c>
      <c r="E359" s="37" t="str">
        <f aca="false">IF(C359="","",IF(C359=$D$9+1,H358+F359,$D$14))</f>
        <v/>
      </c>
      <c r="F359" s="37" t="str">
        <f aca="false">IF(C359="","",ROUND($D$7/12*H358,2))</f>
        <v/>
      </c>
      <c r="G359" s="37" t="str">
        <f aca="false">IF(C359="","",E359-F359)</f>
        <v/>
      </c>
      <c r="H359" s="37" t="str">
        <f aca="false">IF(C359="","",H358-G359)</f>
        <v/>
      </c>
    </row>
    <row r="360" customFormat="false" ht="12.75" hidden="false" customHeight="false" outlineLevel="0" collapsed="false">
      <c r="C360" s="35" t="str">
        <f aca="false">IF(C359&gt;$D$9,"",C359+1)</f>
        <v/>
      </c>
      <c r="D360" s="36" t="str">
        <f aca="false">IF(C360="","",DATE(YEAR(D359),MONTH(D359)+1,DAY(D359)))</f>
        <v/>
      </c>
      <c r="E360" s="37" t="str">
        <f aca="false">IF(C360="","",IF(C360=$D$9+1,H359+F360,$D$14))</f>
        <v/>
      </c>
      <c r="F360" s="37" t="str">
        <f aca="false">IF(C360="","",ROUND($D$7/12*H359,2))</f>
        <v/>
      </c>
      <c r="G360" s="37" t="str">
        <f aca="false">IF(C360="","",E360-F360)</f>
        <v/>
      </c>
      <c r="H360" s="37" t="str">
        <f aca="false">IF(C360="","",H359-G360)</f>
        <v/>
      </c>
    </row>
    <row r="361" customFormat="false" ht="12.75" hidden="false" customHeight="false" outlineLevel="0" collapsed="false">
      <c r="C361" s="35" t="str">
        <f aca="false">IF(C360&gt;$D$9,"",C360+1)</f>
        <v/>
      </c>
      <c r="D361" s="36" t="str">
        <f aca="false">IF(C361="","",DATE(YEAR(D360),MONTH(D360)+1,DAY(D360)))</f>
        <v/>
      </c>
      <c r="E361" s="37" t="str">
        <f aca="false">IF(C361="","",IF(C361=$D$9+1,H360+F361,$D$14))</f>
        <v/>
      </c>
      <c r="F361" s="37" t="str">
        <f aca="false">IF(C361="","",ROUND($D$7/12*H360,2))</f>
        <v/>
      </c>
      <c r="G361" s="37" t="str">
        <f aca="false">IF(C361="","",E361-F361)</f>
        <v/>
      </c>
      <c r="H361" s="37" t="str">
        <f aca="false">IF(C361="","",H360-G361)</f>
        <v/>
      </c>
    </row>
    <row r="362" customFormat="false" ht="12.75" hidden="false" customHeight="false" outlineLevel="0" collapsed="false">
      <c r="C362" s="35" t="str">
        <f aca="false">IF(C361&gt;$D$9,"",C361+1)</f>
        <v/>
      </c>
      <c r="D362" s="36" t="str">
        <f aca="false">IF(C362="","",DATE(YEAR(D361),MONTH(D361)+1,DAY(D361)))</f>
        <v/>
      </c>
      <c r="E362" s="37" t="str">
        <f aca="false">IF(C362="","",IF(C362=$D$9+1,H361+F362,$D$14))</f>
        <v/>
      </c>
      <c r="F362" s="37" t="str">
        <f aca="false">IF(C362="","",ROUND($D$7/12*H361,2))</f>
        <v/>
      </c>
      <c r="G362" s="37" t="str">
        <f aca="false">IF(C362="","",E362-F362)</f>
        <v/>
      </c>
      <c r="H362" s="37" t="str">
        <f aca="false">IF(C362="","",H361-G362)</f>
        <v/>
      </c>
    </row>
    <row r="363" customFormat="false" ht="12.75" hidden="false" customHeight="false" outlineLevel="0" collapsed="false">
      <c r="C363" s="35" t="str">
        <f aca="false">IF(C362&gt;$D$9,"",C362+1)</f>
        <v/>
      </c>
      <c r="D363" s="36" t="str">
        <f aca="false">IF(C363="","",DATE(YEAR(D362),MONTH(D362)+1,DAY(D362)))</f>
        <v/>
      </c>
      <c r="E363" s="37" t="str">
        <f aca="false">IF(C363="","",IF(C363=$D$9+1,H362+F363,$D$14))</f>
        <v/>
      </c>
      <c r="F363" s="37" t="str">
        <f aca="false">IF(C363="","",ROUND($D$7/12*H362,2))</f>
        <v/>
      </c>
      <c r="G363" s="37" t="str">
        <f aca="false">IF(C363="","",E363-F363)</f>
        <v/>
      </c>
      <c r="H363" s="37" t="str">
        <f aca="false">IF(C363="","",H362-G363)</f>
        <v/>
      </c>
    </row>
    <row r="364" customFormat="false" ht="12.75" hidden="false" customHeight="false" outlineLevel="0" collapsed="false">
      <c r="C364" s="35" t="str">
        <f aca="false">IF(C363&gt;$D$9,"",C363+1)</f>
        <v/>
      </c>
      <c r="D364" s="36" t="str">
        <f aca="false">IF(C364="","",DATE(YEAR(D363),MONTH(D363)+1,DAY(D363)))</f>
        <v/>
      </c>
      <c r="E364" s="37" t="str">
        <f aca="false">IF(C364="","",IF(C364=$D$9+1,H363+F364,$D$14))</f>
        <v/>
      </c>
      <c r="F364" s="37" t="str">
        <f aca="false">IF(C364="","",ROUND($D$7/12*H363,2))</f>
        <v/>
      </c>
      <c r="G364" s="37" t="str">
        <f aca="false">IF(C364="","",E364-F364)</f>
        <v/>
      </c>
      <c r="H364" s="37" t="str">
        <f aca="false">IF(C364="","",H363-G364)</f>
        <v/>
      </c>
    </row>
    <row r="365" customFormat="false" ht="12.75" hidden="false" customHeight="false" outlineLevel="0" collapsed="false">
      <c r="C365" s="35" t="str">
        <f aca="false">IF(C364&gt;$D$9,"",C364+1)</f>
        <v/>
      </c>
      <c r="D365" s="36" t="str">
        <f aca="false">IF(C365="","",DATE(YEAR(D364),MONTH(D364)+1,DAY(D364)))</f>
        <v/>
      </c>
      <c r="E365" s="37" t="str">
        <f aca="false">IF(C365="","",IF(C365=$D$9+1,H364+F365,$D$14))</f>
        <v/>
      </c>
      <c r="F365" s="37" t="str">
        <f aca="false">IF(C365="","",ROUND($D$7/12*H364,2))</f>
        <v/>
      </c>
      <c r="G365" s="37" t="str">
        <f aca="false">IF(C365="","",E365-F365)</f>
        <v/>
      </c>
      <c r="H365" s="37" t="str">
        <f aca="false">IF(C365="","",H364-G365)</f>
        <v/>
      </c>
    </row>
    <row r="366" customFormat="false" ht="12.75" hidden="false" customHeight="false" outlineLevel="0" collapsed="false">
      <c r="C366" s="35" t="str">
        <f aca="false">IF(C365&gt;$D$9,"",C365+1)</f>
        <v/>
      </c>
      <c r="D366" s="36" t="str">
        <f aca="false">IF(C366="","",DATE(YEAR(D365),MONTH(D365)+1,DAY(D365)))</f>
        <v/>
      </c>
      <c r="E366" s="37" t="str">
        <f aca="false">IF(C366="","",IF(C366=$D$9+1,H365+F366,$D$14))</f>
        <v/>
      </c>
      <c r="F366" s="37" t="str">
        <f aca="false">IF(C366="","",ROUND($D$7/12*H365,2))</f>
        <v/>
      </c>
      <c r="G366" s="37" t="str">
        <f aca="false">IF(C366="","",E366-F366)</f>
        <v/>
      </c>
      <c r="H366" s="37" t="str">
        <f aca="false">IF(C366="","",H365-G366)</f>
        <v/>
      </c>
    </row>
    <row r="367" customFormat="false" ht="12.75" hidden="false" customHeight="false" outlineLevel="0" collapsed="false">
      <c r="C367" s="35" t="str">
        <f aca="false">IF(C366&gt;$D$9,"",C366+1)</f>
        <v/>
      </c>
      <c r="D367" s="36" t="str">
        <f aca="false">IF(C367="","",DATE(YEAR(D366),MONTH(D366)+1,DAY(D366)))</f>
        <v/>
      </c>
      <c r="E367" s="37" t="str">
        <f aca="false">IF(C367="","",IF(C367=$D$9+1,H366+F367,$D$14))</f>
        <v/>
      </c>
      <c r="F367" s="37" t="str">
        <f aca="false">IF(C367="","",ROUND($D$7/12*H366,2))</f>
        <v/>
      </c>
      <c r="G367" s="37" t="str">
        <f aca="false">IF(C367="","",E367-F367)</f>
        <v/>
      </c>
      <c r="H367" s="37" t="str">
        <f aca="false">IF(C367="","",H366-G367)</f>
        <v/>
      </c>
    </row>
    <row r="368" customFormat="false" ht="12.75" hidden="false" customHeight="false" outlineLevel="0" collapsed="false">
      <c r="C368" s="35" t="str">
        <f aca="false">IF(C367&gt;$D$9,"",C367+1)</f>
        <v/>
      </c>
      <c r="D368" s="36" t="str">
        <f aca="false">IF(C368="","",DATE(YEAR(D367),MONTH(D367)+1,DAY(D367)))</f>
        <v/>
      </c>
      <c r="E368" s="37" t="str">
        <f aca="false">IF(C368="","",IF(C368=$D$9+1,H367+F368,$D$14))</f>
        <v/>
      </c>
      <c r="F368" s="37" t="str">
        <f aca="false">IF(C368="","",ROUND($D$7/12*H367,2))</f>
        <v/>
      </c>
      <c r="G368" s="37" t="str">
        <f aca="false">IF(C368="","",E368-F368)</f>
        <v/>
      </c>
      <c r="H368" s="37" t="str">
        <f aca="false">IF(C368="","",H367-G368)</f>
        <v/>
      </c>
    </row>
    <row r="369" customFormat="false" ht="12.75" hidden="false" customHeight="false" outlineLevel="0" collapsed="false">
      <c r="C369" s="35" t="str">
        <f aca="false">IF(C368&gt;$D$9,"",C368+1)</f>
        <v/>
      </c>
      <c r="D369" s="36" t="str">
        <f aca="false">IF(C369="","",DATE(YEAR(D368),MONTH(D368)+1,DAY(D368)))</f>
        <v/>
      </c>
      <c r="E369" s="37" t="str">
        <f aca="false">IF(C369="","",IF(C369=$D$9+1,H368+F369,$D$14))</f>
        <v/>
      </c>
      <c r="F369" s="37" t="str">
        <f aca="false">IF(C369="","",ROUND($D$7/12*H368,2))</f>
        <v/>
      </c>
      <c r="G369" s="37" t="str">
        <f aca="false">IF(C369="","",E369-F369)</f>
        <v/>
      </c>
      <c r="H369" s="37" t="str">
        <f aca="false">IF(C369="","",H368-G369)</f>
        <v/>
      </c>
    </row>
    <row r="370" customFormat="false" ht="12.75" hidden="false" customHeight="false" outlineLevel="0" collapsed="false">
      <c r="C370" s="35" t="str">
        <f aca="false">IF(C369&gt;$D$9,"",C369+1)</f>
        <v/>
      </c>
      <c r="D370" s="36" t="str">
        <f aca="false">IF(C370="","",DATE(YEAR(D369),MONTH(D369)+1,DAY(D369)))</f>
        <v/>
      </c>
      <c r="E370" s="37" t="str">
        <f aca="false">IF(C370="","",IF(C370=$D$9+1,H369+F370,$D$14))</f>
        <v/>
      </c>
      <c r="F370" s="37" t="str">
        <f aca="false">IF(C370="","",ROUND($D$7/12*H369,2))</f>
        <v/>
      </c>
      <c r="G370" s="37" t="str">
        <f aca="false">IF(C370="","",E370-F370)</f>
        <v/>
      </c>
      <c r="H370" s="37" t="str">
        <f aca="false">IF(C370="","",H369-G370)</f>
        <v/>
      </c>
    </row>
    <row r="371" customFormat="false" ht="12.75" hidden="false" customHeight="false" outlineLevel="0" collapsed="false">
      <c r="C371" s="35" t="str">
        <f aca="false">IF(C370&gt;$D$9,"",C370+1)</f>
        <v/>
      </c>
      <c r="D371" s="36" t="str">
        <f aca="false">IF(C371="","",DATE(YEAR(D370),MONTH(D370)+1,DAY(D370)))</f>
        <v/>
      </c>
      <c r="E371" s="37" t="str">
        <f aca="false">IF(C371="","",IF(C371=$D$9+1,H370+F371,$D$14))</f>
        <v/>
      </c>
      <c r="F371" s="37" t="str">
        <f aca="false">IF(C371="","",ROUND($D$7/12*H370,2))</f>
        <v/>
      </c>
      <c r="G371" s="37" t="str">
        <f aca="false">IF(C371="","",E371-F371)</f>
        <v/>
      </c>
      <c r="H371" s="37" t="str">
        <f aca="false">IF(C371="","",H370-G371)</f>
        <v/>
      </c>
    </row>
    <row r="372" customFormat="false" ht="12.75" hidden="false" customHeight="false" outlineLevel="0" collapsed="false">
      <c r="C372" s="35" t="str">
        <f aca="false">IF(C371&gt;$D$9,"",C371+1)</f>
        <v/>
      </c>
      <c r="D372" s="36" t="str">
        <f aca="false">IF(C372="","",DATE(YEAR(D371),MONTH(D371)+1,DAY(D371)))</f>
        <v/>
      </c>
      <c r="E372" s="37" t="str">
        <f aca="false">IF(C372="","",IF(C372=$D$9+1,H371+F372,$D$14))</f>
        <v/>
      </c>
      <c r="F372" s="37" t="str">
        <f aca="false">IF(C372="","",ROUND($D$7/12*H371,2))</f>
        <v/>
      </c>
      <c r="G372" s="37" t="str">
        <f aca="false">IF(C372="","",E372-F372)</f>
        <v/>
      </c>
      <c r="H372" s="37" t="str">
        <f aca="false">IF(C372="","",H371-G372)</f>
        <v/>
      </c>
    </row>
    <row r="373" customFormat="false" ht="12.75" hidden="false" customHeight="false" outlineLevel="0" collapsed="false">
      <c r="C373" s="35" t="str">
        <f aca="false">IF(C372&gt;$D$9,"",C372+1)</f>
        <v/>
      </c>
      <c r="D373" s="36" t="str">
        <f aca="false">IF(C373="","",DATE(YEAR(D372),MONTH(D372)+1,DAY(D372)))</f>
        <v/>
      </c>
      <c r="E373" s="37" t="str">
        <f aca="false">IF(C373="","",IF(C373=$D$9+1,H372+F373,$D$14))</f>
        <v/>
      </c>
      <c r="F373" s="37" t="str">
        <f aca="false">IF(C373="","",ROUND($D$7/12*H372,2))</f>
        <v/>
      </c>
      <c r="G373" s="37" t="str">
        <f aca="false">IF(C373="","",E373-F373)</f>
        <v/>
      </c>
      <c r="H373" s="37" t="str">
        <f aca="false">IF(C373="","",H372-G373)</f>
        <v/>
      </c>
    </row>
    <row r="374" customFormat="false" ht="12.75" hidden="false" customHeight="false" outlineLevel="0" collapsed="false">
      <c r="C374" s="35" t="str">
        <f aca="false">IF(C373&gt;$D$9,"",C373+1)</f>
        <v/>
      </c>
      <c r="D374" s="36" t="str">
        <f aca="false">IF(C374="","",DATE(YEAR(D373),MONTH(D373)+1,DAY(D373)))</f>
        <v/>
      </c>
      <c r="E374" s="37" t="str">
        <f aca="false">IF(C374="","",IF(C374=$D$9+1,H373+F374,$D$14))</f>
        <v/>
      </c>
      <c r="F374" s="37" t="str">
        <f aca="false">IF(C374="","",ROUND($D$7/12*H373,2))</f>
        <v/>
      </c>
      <c r="G374" s="37" t="str">
        <f aca="false">IF(C374="","",E374-F374)</f>
        <v/>
      </c>
      <c r="H374" s="37" t="str">
        <f aca="false">IF(C374="","",H373-G374)</f>
        <v/>
      </c>
    </row>
    <row r="375" customFormat="false" ht="12.75" hidden="false" customHeight="false" outlineLevel="0" collapsed="false">
      <c r="C375" s="35" t="str">
        <f aca="false">IF(C374&gt;$D$9,"",C374+1)</f>
        <v/>
      </c>
      <c r="D375" s="36" t="str">
        <f aca="false">IF(C375="","",DATE(YEAR(D374),MONTH(D374)+1,DAY(D374)))</f>
        <v/>
      </c>
      <c r="E375" s="37" t="str">
        <f aca="false">IF(C375="","",IF(C375=$D$9+1,H374+F375,$D$14))</f>
        <v/>
      </c>
      <c r="F375" s="37" t="str">
        <f aca="false">IF(C375="","",ROUND($D$7/12*H374,2))</f>
        <v/>
      </c>
      <c r="G375" s="37" t="str">
        <f aca="false">IF(C375="","",E375-F375)</f>
        <v/>
      </c>
      <c r="H375" s="37" t="str">
        <f aca="false">IF(C375="","",H374-G375)</f>
        <v/>
      </c>
    </row>
    <row r="376" customFormat="false" ht="12.75" hidden="false" customHeight="false" outlineLevel="0" collapsed="false">
      <c r="C376" s="35" t="str">
        <f aca="false">IF(C375&gt;$D$9,"",C375+1)</f>
        <v/>
      </c>
      <c r="D376" s="36" t="str">
        <f aca="false">IF(C376="","",DATE(YEAR(D375),MONTH(D375)+1,DAY(D375)))</f>
        <v/>
      </c>
      <c r="E376" s="37" t="str">
        <f aca="false">IF(C376="","",IF(C376=$D$9+1,H375+F376,$D$14))</f>
        <v/>
      </c>
      <c r="F376" s="37" t="str">
        <f aca="false">IF(C376="","",ROUND($D$7/12*H375,2))</f>
        <v/>
      </c>
      <c r="G376" s="37" t="str">
        <f aca="false">IF(C376="","",E376-F376)</f>
        <v/>
      </c>
      <c r="H376" s="37" t="str">
        <f aca="false">IF(C376="","",H375-G376)</f>
        <v/>
      </c>
    </row>
    <row r="377" customFormat="false" ht="12.75" hidden="false" customHeight="false" outlineLevel="0" collapsed="false">
      <c r="C377" s="35" t="str">
        <f aca="false">IF(C376&gt;$D$9,"",C376+1)</f>
        <v/>
      </c>
      <c r="D377" s="36" t="str">
        <f aca="false">IF(C377="","",DATE(YEAR(D376),MONTH(D376)+1,DAY(D376)))</f>
        <v/>
      </c>
      <c r="E377" s="37" t="str">
        <f aca="false">IF(C377="","",IF(C377=$D$9+1,H376+F377,$D$14))</f>
        <v/>
      </c>
      <c r="F377" s="37" t="str">
        <f aca="false">IF(C377="","",ROUND($D$7/12*H376,2))</f>
        <v/>
      </c>
      <c r="G377" s="37" t="str">
        <f aca="false">IF(C377="","",E377-F377)</f>
        <v/>
      </c>
      <c r="H377" s="37" t="str">
        <f aca="false">IF(C377="","",H376-G377)</f>
        <v/>
      </c>
    </row>
    <row r="378" customFormat="false" ht="12.75" hidden="false" customHeight="false" outlineLevel="0" collapsed="false">
      <c r="C378" s="35" t="str">
        <f aca="false">IF(C377&gt;$D$9,"",C377+1)</f>
        <v/>
      </c>
      <c r="D378" s="36" t="str">
        <f aca="false">IF(C378="","",DATE(YEAR(D377),MONTH(D377)+1,DAY(D377)))</f>
        <v/>
      </c>
      <c r="E378" s="37" t="str">
        <f aca="false">IF(C378="","",IF(C378=$D$9+1,H377+F378,$D$14))</f>
        <v/>
      </c>
      <c r="F378" s="37" t="str">
        <f aca="false">IF(C378="","",ROUND($D$7/12*H377,2))</f>
        <v/>
      </c>
      <c r="G378" s="37" t="str">
        <f aca="false">IF(C378="","",E378-F378)</f>
        <v/>
      </c>
      <c r="H378" s="37" t="str">
        <f aca="false">IF(C378="","",H377-G378)</f>
        <v/>
      </c>
    </row>
    <row r="379" customFormat="false" ht="12.75" hidden="false" customHeight="false" outlineLevel="0" collapsed="false">
      <c r="C379" s="35" t="str">
        <f aca="false">IF(C378&gt;$D$9,"",C378+1)</f>
        <v/>
      </c>
      <c r="D379" s="36" t="str">
        <f aca="false">IF(C379="","",DATE(YEAR(D378),MONTH(D378)+1,DAY(D378)))</f>
        <v/>
      </c>
      <c r="E379" s="37" t="str">
        <f aca="false">IF(C379="","",IF(C379=$D$9+1,H378+F379,$D$14))</f>
        <v/>
      </c>
      <c r="F379" s="37" t="str">
        <f aca="false">IF(C379="","",ROUND($D$7/12*H378,2))</f>
        <v/>
      </c>
      <c r="G379" s="37" t="str">
        <f aca="false">IF(C379="","",E379-F379)</f>
        <v/>
      </c>
      <c r="H379" s="37" t="str">
        <f aca="false">IF(C379="","",H378-G379)</f>
        <v/>
      </c>
    </row>
    <row r="380" customFormat="false" ht="12.75" hidden="false" customHeight="false" outlineLevel="0" collapsed="false">
      <c r="C380" s="35" t="str">
        <f aca="false">IF(C379&gt;$D$9,"",C379+1)</f>
        <v/>
      </c>
      <c r="D380" s="36" t="str">
        <f aca="false">IF(C380="","",DATE(YEAR(D379),MONTH(D379)+1,DAY(D379)))</f>
        <v/>
      </c>
      <c r="E380" s="37" t="str">
        <f aca="false">IF(C380="","",IF(C380=$D$9+1,H379+F380,$D$14))</f>
        <v/>
      </c>
      <c r="F380" s="37" t="str">
        <f aca="false">IF(C380="","",ROUND($D$7/12*H379,2))</f>
        <v/>
      </c>
      <c r="G380" s="37" t="str">
        <f aca="false">IF(C380="","",E380-F380)</f>
        <v/>
      </c>
      <c r="H380" s="37" t="str">
        <f aca="false">IF(C380="","",H379-G380)</f>
        <v/>
      </c>
    </row>
    <row r="381" customFormat="false" ht="12.75" hidden="false" customHeight="false" outlineLevel="0" collapsed="false">
      <c r="C381" s="35" t="str">
        <f aca="false">IF(C380&gt;$D$9,"",C380+1)</f>
        <v/>
      </c>
      <c r="D381" s="36" t="str">
        <f aca="false">IF(C381="","",DATE(YEAR(D380),MONTH(D380)+1,DAY(D380)))</f>
        <v/>
      </c>
      <c r="E381" s="37" t="str">
        <f aca="false">IF(C381="","",IF(C381=$D$9+1,H380+F381,$D$14))</f>
        <v/>
      </c>
      <c r="F381" s="37" t="str">
        <f aca="false">IF(C381="","",ROUND($D$7/12*H380,2))</f>
        <v/>
      </c>
      <c r="G381" s="37" t="str">
        <f aca="false">IF(C381="","",E381-F381)</f>
        <v/>
      </c>
      <c r="H381" s="37" t="str">
        <f aca="false">IF(C381="","",H380-G381)</f>
        <v/>
      </c>
    </row>
    <row r="382" customFormat="false" ht="12.75" hidden="false" customHeight="false" outlineLevel="0" collapsed="false">
      <c r="C382" s="35" t="str">
        <f aca="false">IF(C381&gt;$D$9,"",C381+1)</f>
        <v/>
      </c>
      <c r="D382" s="36" t="str">
        <f aca="false">IF(C382="","",DATE(YEAR(D381),MONTH(D381)+1,DAY(D381)))</f>
        <v/>
      </c>
      <c r="E382" s="37" t="str">
        <f aca="false">IF(C382="","",IF(C382=$D$9+1,H381+F382,$D$14))</f>
        <v/>
      </c>
      <c r="F382" s="37" t="str">
        <f aca="false">IF(C382="","",ROUND($D$7/12*H381,2))</f>
        <v/>
      </c>
      <c r="G382" s="37" t="str">
        <f aca="false">IF(C382="","",E382-F382)</f>
        <v/>
      </c>
      <c r="H382" s="37" t="str">
        <f aca="false">IF(C382="","",H381-G382)</f>
        <v/>
      </c>
    </row>
    <row r="383" customFormat="false" ht="12.75" hidden="false" customHeight="false" outlineLevel="0" collapsed="false">
      <c r="C383" s="35" t="str">
        <f aca="false">IF(C382&gt;$D$9,"",C382+1)</f>
        <v/>
      </c>
      <c r="D383" s="36" t="str">
        <f aca="false">IF(C383="","",DATE(YEAR(D382),MONTH(D382)+1,DAY(D382)))</f>
        <v/>
      </c>
      <c r="E383" s="37" t="str">
        <f aca="false">IF(C383="","",IF(C383=$D$9+1,H382+F383,$D$14))</f>
        <v/>
      </c>
      <c r="F383" s="37" t="str">
        <f aca="false">IF(C383="","",ROUND($D$7/12*H382,2))</f>
        <v/>
      </c>
      <c r="G383" s="37" t="str">
        <f aca="false">IF(C383="","",E383-F383)</f>
        <v/>
      </c>
      <c r="H383" s="37" t="str">
        <f aca="false">IF(C383="","",H382-G383)</f>
        <v/>
      </c>
    </row>
    <row r="384" customFormat="false" ht="12.75" hidden="false" customHeight="false" outlineLevel="0" collapsed="false">
      <c r="C384" s="35" t="str">
        <f aca="false">IF(C383&gt;$D$9,"",C383+1)</f>
        <v/>
      </c>
      <c r="D384" s="36" t="str">
        <f aca="false">IF(C384="","",DATE(YEAR(D383),MONTH(D383)+1,DAY(D383)))</f>
        <v/>
      </c>
      <c r="E384" s="37" t="str">
        <f aca="false">IF(C384="","",IF(C384=$D$9+1,H383+F384,$D$14))</f>
        <v/>
      </c>
      <c r="F384" s="37" t="str">
        <f aca="false">IF(C384="","",ROUND($D$7/12*H383,2))</f>
        <v/>
      </c>
      <c r="G384" s="37" t="str">
        <f aca="false">IF(C384="","",E384-F384)</f>
        <v/>
      </c>
      <c r="H384" s="37" t="str">
        <f aca="false">IF(C384="","",H383-G384)</f>
        <v/>
      </c>
    </row>
    <row r="385" customFormat="false" ht="12.75" hidden="false" customHeight="false" outlineLevel="0" collapsed="false">
      <c r="C385" s="38"/>
      <c r="D385" s="38"/>
      <c r="E385" s="38"/>
      <c r="F385" s="38"/>
      <c r="G385" s="38"/>
      <c r="H385" s="38"/>
    </row>
  </sheetData>
  <mergeCells count="1">
    <mergeCell ref="C21:H21"/>
  </mergeCells>
  <conditionalFormatting sqref="D24:H384">
    <cfRule type="expression" priority="2" aboveAverage="0" equalAverage="0" bottom="0" percent="0" rank="0" text="" dxfId="0">
      <formula>(BalloonLoan!$C24=$D$9+1)</formula>
    </cfRule>
  </conditionalFormatting>
  <conditionalFormatting sqref="C24:C384">
    <cfRule type="expression" priority="3" aboveAverage="0" equalAverage="0" bottom="0" percent="0" rank="0" text="" dxfId="1">
      <formula>(BalloonLoan!$C24=$D$9+1)</formula>
    </cfRule>
  </conditionalFormatting>
  <hyperlinks>
    <hyperlink ref="G1" r:id="rId2" display="© 2005 Vertex42 LLC"/>
    <hyperlink ref="A2" r:id="rId3" display="Download from Vertex42.com"/>
  </hyperlinks>
  <printOptions headings="false" gridLines="false" gridLinesSet="true" horizontalCentered="false" verticalCentered="false"/>
  <pageMargins left="0.747916666666667" right="0.747916666666667" top="0.75" bottom="0.75" header="0.5" footer="0.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&amp;RPage &amp;P of &amp;N</oddHeader>
    <oddFooter>&amp;L&amp;8http://www.vertex42.com/ExcelTemplates/balloon-loan-calculator.html&amp;R&amp;8© 2005 Vertex42 LLC</oddFooter>
  </headerFooter>
  <drawing r:id="rId4"/>
  <legacyDrawing r:id="rId5"/>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2005-03-21T01:06:12Z</dcterms:created>
  <dc:language>en-IN</dc:language>
  <cp:lastModifiedBy>Jon</cp:lastModifiedBy>
  <cp:lastPrinted>2007-05-01T08:15:38Z</cp:lastPrinted>
  <dcterms:modified xsi:type="dcterms:W3CDTF">2007-05-22T08:10:01Z</dcterms:modified>
  <cp:revision>0</cp:revision>
  <dc:title>Balloon Payment Loan Calculator</dc:title>
</cp:coreProperties>
</file>